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-FEI\2024\"/>
    </mc:Choice>
  </mc:AlternateContent>
  <xr:revisionPtr revIDLastSave="0" documentId="13_ncr:1_{47D7FEAF-D02D-4009-A435-2193BC174F64}" xr6:coauthVersionLast="47" xr6:coauthVersionMax="47" xr10:uidLastSave="{00000000-0000-0000-0000-000000000000}"/>
  <bookViews>
    <workbookView xWindow="-110" yWindow="-110" windowWidth="19420" windowHeight="11500" tabRatio="844" xr2:uid="{00000000-000D-0000-FFFF-FFFF00000000}"/>
  </bookViews>
  <sheets>
    <sheet name="Information" sheetId="8" r:id="rId1"/>
    <sheet name="Skritt lag grund" sheetId="19" r:id="rId2"/>
    <sheet name="Skritt lagkür typ 2" sheetId="15" r:id="rId3"/>
    <sheet name="1 domare lag skrittklass" sheetId="20" r:id="rId4"/>
    <sheet name="2 domare lag skrittklass" sheetId="21" r:id="rId5"/>
    <sheet name="3 domare lag skrittklass" sheetId="22" r:id="rId6"/>
  </sheets>
  <definedNames>
    <definedName name="bord" localSheetId="1">'Skritt lag grund'!$K$2</definedName>
    <definedName name="bord" localSheetId="2">'Skritt lagkür typ 2'!$L$2</definedName>
    <definedName name="datum" localSheetId="1">'Skritt lag grund'!$C$3</definedName>
    <definedName name="datum" localSheetId="2">'Skritt lagkür typ 2'!$C$3</definedName>
    <definedName name="domare" localSheetId="1">'Skritt lag grund'!$B$41</definedName>
    <definedName name="domare" localSheetId="2">'Skritt lagkür typ 2'!$B$41</definedName>
    <definedName name="firstvaulter" localSheetId="1">'Skritt lag grund'!$H$6</definedName>
    <definedName name="firstvaulter" localSheetId="2">'Skritt lagkür typ 2'!$I$6</definedName>
    <definedName name="Hästpoäng" localSheetId="1">'Skritt lag grund'!$K$33</definedName>
    <definedName name="Hästpoäng" localSheetId="2">'Skritt lagkür typ 2'!$L$20</definedName>
    <definedName name="id" localSheetId="1">'Skritt lag grund'!$L$1</definedName>
    <definedName name="id" localSheetId="2">'Skritt lagkür typ 2'!$M$2</definedName>
    <definedName name="klass" localSheetId="1">'Skritt lag grund'!$K$3</definedName>
    <definedName name="klass" localSheetId="2">'Skritt lagkür typ 2'!$L$3</definedName>
    <definedName name="moment" localSheetId="1">'Skritt lag grund'!$K$4</definedName>
    <definedName name="moment" localSheetId="2">'Skritt lagkür typ 2'!$L$4</definedName>
    <definedName name="result" localSheetId="1">'Skritt lag grund'!$K$36</definedName>
    <definedName name="result" localSheetId="2">'Skritt lagkür typ 2'!$L$34</definedName>
    <definedName name="_xlnm.Print_Area" localSheetId="1">'Skritt lag grund'!$A$1:$L$41</definedName>
    <definedName name="_xlnm.Print_Area" localSheetId="2">'Skritt lagkür typ 2'!$A$1:$L$41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5" l="1"/>
  <c r="L18" i="15"/>
  <c r="L17" i="15"/>
  <c r="L14" i="15"/>
  <c r="L32" i="19"/>
  <c r="L31" i="19"/>
  <c r="L30" i="19"/>
  <c r="L27" i="19"/>
  <c r="K18" i="19"/>
  <c r="K17" i="19"/>
  <c r="K16" i="19"/>
  <c r="K15" i="19"/>
  <c r="K14" i="19"/>
  <c r="K13" i="19"/>
  <c r="M70" i="22"/>
  <c r="G70" i="22"/>
  <c r="M69" i="22"/>
  <c r="G69" i="22"/>
  <c r="M68" i="22"/>
  <c r="L68" i="22"/>
  <c r="G68" i="22"/>
  <c r="M67" i="22"/>
  <c r="N69" i="22" s="1"/>
  <c r="L67" i="22"/>
  <c r="O70" i="22" s="1"/>
  <c r="A70" i="22" s="1"/>
  <c r="G67" i="22"/>
  <c r="M66" i="22"/>
  <c r="G66" i="22"/>
  <c r="M65" i="22"/>
  <c r="G65" i="22"/>
  <c r="M64" i="22"/>
  <c r="L64" i="22"/>
  <c r="O65" i="22" s="1"/>
  <c r="A65" i="22" s="1"/>
  <c r="G64" i="22"/>
  <c r="M63" i="22"/>
  <c r="L63" i="22"/>
  <c r="O64" i="22" s="1"/>
  <c r="A64" i="22" s="1"/>
  <c r="G63" i="22"/>
  <c r="M62" i="22"/>
  <c r="G62" i="22"/>
  <c r="M61" i="22"/>
  <c r="G61" i="22"/>
  <c r="M60" i="22"/>
  <c r="N60" i="22" s="1"/>
  <c r="L60" i="22"/>
  <c r="G60" i="22"/>
  <c r="M59" i="22"/>
  <c r="L59" i="22"/>
  <c r="G59" i="22"/>
  <c r="M58" i="22"/>
  <c r="G58" i="22"/>
  <c r="M57" i="22"/>
  <c r="G57" i="22"/>
  <c r="M56" i="22"/>
  <c r="L56" i="22"/>
  <c r="O57" i="22" s="1"/>
  <c r="A57" i="22" s="1"/>
  <c r="G56" i="22"/>
  <c r="M55" i="22"/>
  <c r="L55" i="22"/>
  <c r="O56" i="22" s="1"/>
  <c r="A56" i="22" s="1"/>
  <c r="G55" i="22"/>
  <c r="M54" i="22"/>
  <c r="G54" i="22"/>
  <c r="M53" i="22"/>
  <c r="N51" i="22" s="1"/>
  <c r="G53" i="22"/>
  <c r="M52" i="22"/>
  <c r="L52" i="22"/>
  <c r="G52" i="22"/>
  <c r="M51" i="22"/>
  <c r="L51" i="22"/>
  <c r="O54" i="22" s="1"/>
  <c r="A54" i="22" s="1"/>
  <c r="G51" i="22"/>
  <c r="M50" i="22"/>
  <c r="G50" i="22"/>
  <c r="M49" i="22"/>
  <c r="G49" i="22"/>
  <c r="M48" i="22"/>
  <c r="L48" i="22"/>
  <c r="G48" i="22"/>
  <c r="M47" i="22"/>
  <c r="L47" i="22"/>
  <c r="G47" i="22"/>
  <c r="M46" i="22"/>
  <c r="G46" i="22"/>
  <c r="M45" i="22"/>
  <c r="G45" i="22"/>
  <c r="M44" i="22"/>
  <c r="L44" i="22"/>
  <c r="G44" i="22"/>
  <c r="M43" i="22"/>
  <c r="L43" i="22"/>
  <c r="G43" i="22"/>
  <c r="M42" i="22"/>
  <c r="G42" i="22"/>
  <c r="M41" i="22"/>
  <c r="G41" i="22"/>
  <c r="M40" i="22"/>
  <c r="L40" i="22"/>
  <c r="O41" i="22" s="1"/>
  <c r="A41" i="22" s="1"/>
  <c r="G40" i="22"/>
  <c r="M39" i="22"/>
  <c r="L39" i="22"/>
  <c r="G39" i="22"/>
  <c r="M38" i="22"/>
  <c r="G38" i="22"/>
  <c r="M37" i="22"/>
  <c r="G37" i="22"/>
  <c r="M36" i="22"/>
  <c r="L36" i="22"/>
  <c r="G36" i="22"/>
  <c r="M35" i="22"/>
  <c r="N36" i="22" s="1"/>
  <c r="L35" i="22"/>
  <c r="O38" i="22" s="1"/>
  <c r="A38" i="22" s="1"/>
  <c r="G35" i="22"/>
  <c r="M34" i="22"/>
  <c r="G34" i="22"/>
  <c r="M33" i="22"/>
  <c r="G33" i="22"/>
  <c r="M32" i="22"/>
  <c r="L32" i="22"/>
  <c r="O33" i="22" s="1"/>
  <c r="A33" i="22" s="1"/>
  <c r="G32" i="22"/>
  <c r="M31" i="22"/>
  <c r="L31" i="22"/>
  <c r="G31" i="22"/>
  <c r="M30" i="22"/>
  <c r="G30" i="22"/>
  <c r="M29" i="22"/>
  <c r="G29" i="22"/>
  <c r="M28" i="22"/>
  <c r="L28" i="22"/>
  <c r="G28" i="22"/>
  <c r="M27" i="22"/>
  <c r="L27" i="22"/>
  <c r="G27" i="22"/>
  <c r="M26" i="22"/>
  <c r="G26" i="22"/>
  <c r="M25" i="22"/>
  <c r="N24" i="22" s="1"/>
  <c r="G25" i="22"/>
  <c r="M24" i="22"/>
  <c r="L24" i="22"/>
  <c r="G24" i="22"/>
  <c r="M23" i="22"/>
  <c r="N26" i="22" s="1"/>
  <c r="L23" i="22"/>
  <c r="G23" i="22"/>
  <c r="M22" i="22"/>
  <c r="G22" i="22"/>
  <c r="M21" i="22"/>
  <c r="G21" i="22"/>
  <c r="M20" i="22"/>
  <c r="L20" i="22"/>
  <c r="G20" i="22"/>
  <c r="M19" i="22"/>
  <c r="L19" i="22"/>
  <c r="O22" i="22" s="1"/>
  <c r="A22" i="22" s="1"/>
  <c r="G19" i="22"/>
  <c r="M18" i="22"/>
  <c r="G18" i="22"/>
  <c r="M17" i="22"/>
  <c r="G17" i="22"/>
  <c r="M16" i="22"/>
  <c r="N18" i="22" s="1"/>
  <c r="L16" i="22"/>
  <c r="G16" i="22"/>
  <c r="M15" i="22"/>
  <c r="L15" i="22"/>
  <c r="G15" i="22"/>
  <c r="M14" i="22"/>
  <c r="G14" i="22"/>
  <c r="M13" i="22"/>
  <c r="G13" i="22"/>
  <c r="N12" i="22"/>
  <c r="M12" i="22"/>
  <c r="L12" i="22"/>
  <c r="G12" i="22"/>
  <c r="M11" i="22"/>
  <c r="L11" i="22"/>
  <c r="G11" i="22"/>
  <c r="M74" i="21"/>
  <c r="G74" i="21"/>
  <c r="M73" i="21"/>
  <c r="G73" i="21"/>
  <c r="M72" i="21"/>
  <c r="L72" i="21"/>
  <c r="G72" i="21"/>
  <c r="M71" i="21"/>
  <c r="N73" i="21" s="1"/>
  <c r="L71" i="21"/>
  <c r="G71" i="21"/>
  <c r="M70" i="21"/>
  <c r="G70" i="21"/>
  <c r="M69" i="21"/>
  <c r="G69" i="21"/>
  <c r="M68" i="21"/>
  <c r="L68" i="21"/>
  <c r="G68" i="21"/>
  <c r="M67" i="21"/>
  <c r="L67" i="21"/>
  <c r="G67" i="21"/>
  <c r="M66" i="21"/>
  <c r="G66" i="21"/>
  <c r="M65" i="21"/>
  <c r="G65" i="21"/>
  <c r="M64" i="21"/>
  <c r="L64" i="21"/>
  <c r="G64" i="21"/>
  <c r="N63" i="21"/>
  <c r="M63" i="21"/>
  <c r="L63" i="21"/>
  <c r="G63" i="21"/>
  <c r="M62" i="21"/>
  <c r="G62" i="21"/>
  <c r="M61" i="21"/>
  <c r="G61" i="21"/>
  <c r="M60" i="21"/>
  <c r="L60" i="21"/>
  <c r="G60" i="21"/>
  <c r="M59" i="21"/>
  <c r="N60" i="21" s="1"/>
  <c r="L59" i="21"/>
  <c r="G59" i="21"/>
  <c r="M58" i="21"/>
  <c r="G58" i="21"/>
  <c r="M57" i="21"/>
  <c r="G57" i="21"/>
  <c r="M56" i="21"/>
  <c r="L56" i="21"/>
  <c r="G56" i="21"/>
  <c r="M55" i="21"/>
  <c r="N57" i="21" s="1"/>
  <c r="L55" i="21"/>
  <c r="G55" i="21"/>
  <c r="M54" i="21"/>
  <c r="G54" i="21"/>
  <c r="M53" i="21"/>
  <c r="G53" i="21"/>
  <c r="M52" i="21"/>
  <c r="L52" i="21"/>
  <c r="G52" i="21"/>
  <c r="M51" i="21"/>
  <c r="N52" i="21" s="1"/>
  <c r="L51" i="21"/>
  <c r="G51" i="21"/>
  <c r="M50" i="21"/>
  <c r="G50" i="21"/>
  <c r="M49" i="21"/>
  <c r="G49" i="21"/>
  <c r="M48" i="21"/>
  <c r="L48" i="21"/>
  <c r="G48" i="21"/>
  <c r="M47" i="21"/>
  <c r="L47" i="21"/>
  <c r="G47" i="21"/>
  <c r="M46" i="21"/>
  <c r="G46" i="21"/>
  <c r="M45" i="21"/>
  <c r="G45" i="21"/>
  <c r="M44" i="21"/>
  <c r="L44" i="21"/>
  <c r="G44" i="21"/>
  <c r="M43" i="21"/>
  <c r="L43" i="21"/>
  <c r="O46" i="21" s="1"/>
  <c r="A46" i="21" s="1"/>
  <c r="G43" i="21"/>
  <c r="M42" i="21"/>
  <c r="G42" i="21"/>
  <c r="M41" i="21"/>
  <c r="G41" i="21"/>
  <c r="M40" i="21"/>
  <c r="L40" i="21"/>
  <c r="O40" i="21" s="1"/>
  <c r="A40" i="21" s="1"/>
  <c r="G40" i="21"/>
  <c r="M39" i="21"/>
  <c r="L39" i="21"/>
  <c r="G39" i="21"/>
  <c r="M38" i="21"/>
  <c r="G38" i="21"/>
  <c r="M37" i="21"/>
  <c r="G37" i="21"/>
  <c r="M36" i="21"/>
  <c r="L36" i="21"/>
  <c r="G36" i="21"/>
  <c r="M35" i="21"/>
  <c r="L35" i="21"/>
  <c r="G35" i="21"/>
  <c r="M34" i="21"/>
  <c r="G34" i="21"/>
  <c r="M33" i="21"/>
  <c r="G33" i="21"/>
  <c r="M32" i="21"/>
  <c r="L32" i="21"/>
  <c r="O32" i="21" s="1"/>
  <c r="A32" i="21" s="1"/>
  <c r="G32" i="21"/>
  <c r="M31" i="21"/>
  <c r="L31" i="21"/>
  <c r="G31" i="21"/>
  <c r="M30" i="21"/>
  <c r="G30" i="21"/>
  <c r="M29" i="21"/>
  <c r="G29" i="21"/>
  <c r="M28" i="21"/>
  <c r="L28" i="21"/>
  <c r="G28" i="21"/>
  <c r="M27" i="21"/>
  <c r="N30" i="21" s="1"/>
  <c r="L27" i="21"/>
  <c r="O30" i="21" s="1"/>
  <c r="A30" i="21" s="1"/>
  <c r="G27" i="21"/>
  <c r="N26" i="21"/>
  <c r="M26" i="21"/>
  <c r="G26" i="21"/>
  <c r="M25" i="21"/>
  <c r="G25" i="21"/>
  <c r="M24" i="21"/>
  <c r="L24" i="21"/>
  <c r="O24" i="21" s="1"/>
  <c r="A24" i="21" s="1"/>
  <c r="G24" i="21"/>
  <c r="N23" i="21"/>
  <c r="M23" i="21"/>
  <c r="L23" i="21"/>
  <c r="G23" i="21"/>
  <c r="M22" i="21"/>
  <c r="G22" i="21"/>
  <c r="M21" i="21"/>
  <c r="N20" i="21" s="1"/>
  <c r="G21" i="21"/>
  <c r="M20" i="21"/>
  <c r="L20" i="21"/>
  <c r="G20" i="21"/>
  <c r="M19" i="21"/>
  <c r="L19" i="21"/>
  <c r="O22" i="21" s="1"/>
  <c r="A22" i="21" s="1"/>
  <c r="G19" i="21"/>
  <c r="M18" i="21"/>
  <c r="G18" i="21"/>
  <c r="M17" i="21"/>
  <c r="G17" i="21"/>
  <c r="M16" i="21"/>
  <c r="L16" i="21"/>
  <c r="G16" i="21"/>
  <c r="M15" i="21"/>
  <c r="L15" i="21"/>
  <c r="G15" i="21"/>
  <c r="M14" i="21"/>
  <c r="G14" i="21"/>
  <c r="M13" i="21"/>
  <c r="G13" i="21"/>
  <c r="M12" i="21"/>
  <c r="L12" i="21"/>
  <c r="G12" i="21"/>
  <c r="M11" i="21"/>
  <c r="L11" i="21"/>
  <c r="G11" i="21"/>
  <c r="M74" i="20"/>
  <c r="G74" i="20"/>
  <c r="M73" i="20"/>
  <c r="L73" i="20"/>
  <c r="G73" i="20"/>
  <c r="M72" i="20"/>
  <c r="L72" i="20"/>
  <c r="G72" i="20"/>
  <c r="M71" i="20"/>
  <c r="L71" i="20"/>
  <c r="O74" i="20" s="1"/>
  <c r="A74" i="20" s="1"/>
  <c r="G71" i="20"/>
  <c r="M70" i="20"/>
  <c r="G70" i="20"/>
  <c r="M69" i="20"/>
  <c r="L69" i="20"/>
  <c r="G69" i="20"/>
  <c r="M68" i="20"/>
  <c r="L68" i="20"/>
  <c r="O67" i="20" s="1"/>
  <c r="A67" i="20" s="1"/>
  <c r="G68" i="20"/>
  <c r="M67" i="20"/>
  <c r="L67" i="20"/>
  <c r="G67" i="20"/>
  <c r="M66" i="20"/>
  <c r="G66" i="20"/>
  <c r="M65" i="20"/>
  <c r="L65" i="20"/>
  <c r="G65" i="20"/>
  <c r="M64" i="20"/>
  <c r="L64" i="20"/>
  <c r="G64" i="20"/>
  <c r="M63" i="20"/>
  <c r="L63" i="20"/>
  <c r="G63" i="20"/>
  <c r="M62" i="20"/>
  <c r="G62" i="20"/>
  <c r="M61" i="20"/>
  <c r="L61" i="20"/>
  <c r="G61" i="20"/>
  <c r="M60" i="20"/>
  <c r="L60" i="20"/>
  <c r="G60" i="20"/>
  <c r="M59" i="20"/>
  <c r="L59" i="20"/>
  <c r="O61" i="20" s="1"/>
  <c r="A61" i="20" s="1"/>
  <c r="G59" i="20"/>
  <c r="M58" i="20"/>
  <c r="G58" i="20"/>
  <c r="M57" i="20"/>
  <c r="L57" i="20"/>
  <c r="G57" i="20"/>
  <c r="M56" i="20"/>
  <c r="L56" i="20"/>
  <c r="G56" i="20"/>
  <c r="M55" i="20"/>
  <c r="L55" i="20"/>
  <c r="G55" i="20"/>
  <c r="M54" i="20"/>
  <c r="G54" i="20"/>
  <c r="M53" i="20"/>
  <c r="L53" i="20"/>
  <c r="G53" i="20"/>
  <c r="M52" i="20"/>
  <c r="L52" i="20"/>
  <c r="G52" i="20"/>
  <c r="M51" i="20"/>
  <c r="L51" i="20"/>
  <c r="G51" i="20"/>
  <c r="M50" i="20"/>
  <c r="G50" i="20"/>
  <c r="M49" i="20"/>
  <c r="L49" i="20"/>
  <c r="G49" i="20"/>
  <c r="M48" i="20"/>
  <c r="L48" i="20"/>
  <c r="G48" i="20"/>
  <c r="O47" i="20"/>
  <c r="A47" i="20" s="1"/>
  <c r="M47" i="20"/>
  <c r="L47" i="20"/>
  <c r="G47" i="20"/>
  <c r="M46" i="20"/>
  <c r="G46" i="20"/>
  <c r="M45" i="20"/>
  <c r="L45" i="20"/>
  <c r="G45" i="20"/>
  <c r="M44" i="20"/>
  <c r="N44" i="20" s="1"/>
  <c r="L44" i="20"/>
  <c r="G44" i="20"/>
  <c r="M43" i="20"/>
  <c r="L43" i="20"/>
  <c r="O45" i="20" s="1"/>
  <c r="A45" i="20" s="1"/>
  <c r="G43" i="20"/>
  <c r="M42" i="20"/>
  <c r="G42" i="20"/>
  <c r="M41" i="20"/>
  <c r="L41" i="20"/>
  <c r="G41" i="20"/>
  <c r="M40" i="20"/>
  <c r="L40" i="20"/>
  <c r="G40" i="20"/>
  <c r="M39" i="20"/>
  <c r="L39" i="20"/>
  <c r="O40" i="20" s="1"/>
  <c r="A40" i="20" s="1"/>
  <c r="G39" i="20"/>
  <c r="M38" i="20"/>
  <c r="G38" i="20"/>
  <c r="M37" i="20"/>
  <c r="L37" i="20"/>
  <c r="G37" i="20"/>
  <c r="M36" i="20"/>
  <c r="L36" i="20"/>
  <c r="G36" i="20"/>
  <c r="M35" i="20"/>
  <c r="L35" i="20"/>
  <c r="G35" i="20"/>
  <c r="M34" i="20"/>
  <c r="G34" i="20"/>
  <c r="M33" i="20"/>
  <c r="L33" i="20"/>
  <c r="G33" i="20"/>
  <c r="M32" i="20"/>
  <c r="L32" i="20"/>
  <c r="O33" i="20" s="1"/>
  <c r="A33" i="20" s="1"/>
  <c r="G32" i="20"/>
  <c r="M31" i="20"/>
  <c r="L31" i="20"/>
  <c r="G31" i="20"/>
  <c r="M30" i="20"/>
  <c r="G30" i="20"/>
  <c r="M29" i="20"/>
  <c r="L29" i="20"/>
  <c r="G29" i="20"/>
  <c r="M28" i="20"/>
  <c r="N28" i="20" s="1"/>
  <c r="L28" i="20"/>
  <c r="G28" i="20"/>
  <c r="M27" i="20"/>
  <c r="L27" i="20"/>
  <c r="G27" i="20"/>
  <c r="M26" i="20"/>
  <c r="G26" i="20"/>
  <c r="M25" i="20"/>
  <c r="L25" i="20"/>
  <c r="G25" i="20"/>
  <c r="M24" i="20"/>
  <c r="L24" i="20"/>
  <c r="O25" i="20" s="1"/>
  <c r="A25" i="20" s="1"/>
  <c r="G24" i="20"/>
  <c r="M23" i="20"/>
  <c r="L23" i="20"/>
  <c r="G23" i="20"/>
  <c r="M22" i="20"/>
  <c r="G22" i="20"/>
  <c r="M21" i="20"/>
  <c r="L21" i="20"/>
  <c r="G21" i="20"/>
  <c r="M20" i="20"/>
  <c r="L20" i="20"/>
  <c r="G20" i="20"/>
  <c r="M19" i="20"/>
  <c r="L19" i="20"/>
  <c r="G19" i="20"/>
  <c r="M18" i="20"/>
  <c r="G18" i="20"/>
  <c r="M17" i="20"/>
  <c r="L17" i="20"/>
  <c r="G17" i="20"/>
  <c r="M16" i="20"/>
  <c r="L16" i="20"/>
  <c r="G16" i="20"/>
  <c r="M15" i="20"/>
  <c r="L15" i="20"/>
  <c r="G15" i="20"/>
  <c r="M14" i="20"/>
  <c r="G14" i="20"/>
  <c r="M13" i="20"/>
  <c r="L13" i="20"/>
  <c r="G13" i="20"/>
  <c r="M12" i="20"/>
  <c r="L12" i="20"/>
  <c r="G12" i="20"/>
  <c r="M11" i="20"/>
  <c r="L11" i="20"/>
  <c r="G11" i="20"/>
  <c r="L20" i="15" l="1"/>
  <c r="L33" i="19"/>
  <c r="N26" i="20"/>
  <c r="O41" i="20"/>
  <c r="A41" i="20" s="1"/>
  <c r="N17" i="21"/>
  <c r="O24" i="20"/>
  <c r="A24" i="20" s="1"/>
  <c r="N62" i="20"/>
  <c r="O49" i="22"/>
  <c r="A49" i="22" s="1"/>
  <c r="K20" i="19"/>
  <c r="K21" i="19" s="1"/>
  <c r="K24" i="19" s="1"/>
  <c r="O32" i="20"/>
  <c r="A32" i="20" s="1"/>
  <c r="O36" i="20"/>
  <c r="A36" i="20" s="1"/>
  <c r="O33" i="21"/>
  <c r="A33" i="21" s="1"/>
  <c r="N66" i="21"/>
  <c r="O14" i="22"/>
  <c r="A14" i="22" s="1"/>
  <c r="N34" i="22"/>
  <c r="N43" i="22"/>
  <c r="N50" i="22"/>
  <c r="N59" i="22"/>
  <c r="N36" i="20"/>
  <c r="N54" i="20"/>
  <c r="O66" i="20"/>
  <c r="A66" i="20" s="1"/>
  <c r="O71" i="20"/>
  <c r="A71" i="20" s="1"/>
  <c r="N12" i="21"/>
  <c r="O66" i="21"/>
  <c r="A66" i="21" s="1"/>
  <c r="N13" i="22"/>
  <c r="N22" i="20"/>
  <c r="O34" i="20"/>
  <c r="A34" i="20" s="1"/>
  <c r="N25" i="21"/>
  <c r="N28" i="21"/>
  <c r="O38" i="21"/>
  <c r="A38" i="21" s="1"/>
  <c r="N42" i="21"/>
  <c r="N68" i="21"/>
  <c r="O30" i="22"/>
  <c r="A30" i="22" s="1"/>
  <c r="O46" i="22"/>
  <c r="A46" i="22" s="1"/>
  <c r="N52" i="22"/>
  <c r="O62" i="22"/>
  <c r="A62" i="22" s="1"/>
  <c r="O23" i="20"/>
  <c r="A23" i="20" s="1"/>
  <c r="N32" i="20"/>
  <c r="O50" i="20"/>
  <c r="A50" i="20" s="1"/>
  <c r="N23" i="22"/>
  <c r="N29" i="22"/>
  <c r="N44" i="22"/>
  <c r="N11" i="20"/>
  <c r="O31" i="20"/>
  <c r="A31" i="20" s="1"/>
  <c r="N48" i="20"/>
  <c r="O49" i="20"/>
  <c r="A49" i="20" s="1"/>
  <c r="N34" i="21"/>
  <c r="N38" i="22"/>
  <c r="N42" i="22"/>
  <c r="N58" i="22"/>
  <c r="O18" i="20"/>
  <c r="A18" i="20" s="1"/>
  <c r="N19" i="20"/>
  <c r="O58" i="20"/>
  <c r="A58" i="20" s="1"/>
  <c r="N59" i="20"/>
  <c r="N61" i="20"/>
  <c r="O16" i="21"/>
  <c r="A16" i="21" s="1"/>
  <c r="N38" i="21"/>
  <c r="N49" i="21"/>
  <c r="N55" i="21"/>
  <c r="N58" i="21"/>
  <c r="N21" i="22"/>
  <c r="O32" i="22"/>
  <c r="A32" i="22" s="1"/>
  <c r="O40" i="22"/>
  <c r="A40" i="22" s="1"/>
  <c r="O48" i="22"/>
  <c r="A48" i="22" s="1"/>
  <c r="N12" i="20"/>
  <c r="N46" i="20"/>
  <c r="N16" i="20"/>
  <c r="N30" i="20"/>
  <c r="O42" i="20"/>
  <c r="A42" i="20" s="1"/>
  <c r="N43" i="20"/>
  <c r="N45" i="20"/>
  <c r="N57" i="20"/>
  <c r="O70" i="20"/>
  <c r="A70" i="20" s="1"/>
  <c r="N22" i="21"/>
  <c r="N47" i="21"/>
  <c r="N50" i="21"/>
  <c r="O64" i="21"/>
  <c r="A64" i="21" s="1"/>
  <c r="N72" i="21"/>
  <c r="N16" i="22"/>
  <c r="O24" i="22"/>
  <c r="A24" i="22" s="1"/>
  <c r="O25" i="22"/>
  <c r="A25" i="22" s="1"/>
  <c r="N33" i="22"/>
  <c r="N41" i="22"/>
  <c r="N49" i="22"/>
  <c r="N57" i="22"/>
  <c r="N65" i="22"/>
  <c r="O13" i="20"/>
  <c r="A13" i="20" s="1"/>
  <c r="O15" i="20"/>
  <c r="A15" i="20" s="1"/>
  <c r="O17" i="20"/>
  <c r="A17" i="20" s="1"/>
  <c r="O26" i="20"/>
  <c r="A26" i="20" s="1"/>
  <c r="N27" i="20"/>
  <c r="N29" i="20"/>
  <c r="N41" i="20"/>
  <c r="O55" i="20"/>
  <c r="A55" i="20" s="1"/>
  <c r="O57" i="20"/>
  <c r="A57" i="20" s="1"/>
  <c r="O64" i="20"/>
  <c r="A64" i="20" s="1"/>
  <c r="N68" i="20"/>
  <c r="O14" i="21"/>
  <c r="A14" i="21" s="1"/>
  <c r="N41" i="21"/>
  <c r="O56" i="21"/>
  <c r="A56" i="21" s="1"/>
  <c r="O62" i="21"/>
  <c r="A62" i="21" s="1"/>
  <c r="O70" i="21"/>
  <c r="A70" i="21" s="1"/>
  <c r="O16" i="22"/>
  <c r="A16" i="22" s="1"/>
  <c r="O17" i="22"/>
  <c r="A17" i="22" s="1"/>
  <c r="N25" i="22"/>
  <c r="N31" i="22"/>
  <c r="N39" i="22"/>
  <c r="N47" i="22"/>
  <c r="N55" i="22"/>
  <c r="N63" i="22"/>
  <c r="N68" i="22"/>
  <c r="N21" i="20"/>
  <c r="O29" i="20"/>
  <c r="A29" i="20" s="1"/>
  <c r="N14" i="20"/>
  <c r="N25" i="20"/>
  <c r="O39" i="20"/>
  <c r="A39" i="20" s="1"/>
  <c r="O48" i="20"/>
  <c r="A48" i="20" s="1"/>
  <c r="O52" i="20"/>
  <c r="A52" i="20" s="1"/>
  <c r="O72" i="20"/>
  <c r="A72" i="20" s="1"/>
  <c r="N14" i="21"/>
  <c r="N33" i="21"/>
  <c r="N39" i="21"/>
  <c r="N44" i="21"/>
  <c r="O48" i="21"/>
  <c r="A48" i="21" s="1"/>
  <c r="O54" i="21"/>
  <c r="A54" i="21" s="1"/>
  <c r="N62" i="21"/>
  <c r="N70" i="21"/>
  <c r="N17" i="22"/>
  <c r="N66" i="22"/>
  <c r="N13" i="20"/>
  <c r="N53" i="20"/>
  <c r="N60" i="20"/>
  <c r="N31" i="21"/>
  <c r="N54" i="21"/>
  <c r="O74" i="21"/>
  <c r="A74" i="21" s="1"/>
  <c r="N15" i="22"/>
  <c r="N30" i="22"/>
  <c r="N67" i="22"/>
  <c r="N38" i="20"/>
  <c r="N51" i="20"/>
  <c r="N58" i="20"/>
  <c r="N64" i="20"/>
  <c r="N36" i="21"/>
  <c r="O65" i="21"/>
  <c r="A65" i="21" s="1"/>
  <c r="N19" i="22"/>
  <c r="N37" i="20"/>
  <c r="O16" i="20"/>
  <c r="A16" i="20" s="1"/>
  <c r="O20" i="20"/>
  <c r="A20" i="20" s="1"/>
  <c r="N35" i="20"/>
  <c r="N42" i="20"/>
  <c r="N52" i="20"/>
  <c r="O56" i="20"/>
  <c r="A56" i="20" s="1"/>
  <c r="O63" i="20"/>
  <c r="A63" i="20" s="1"/>
  <c r="O68" i="20"/>
  <c r="A68" i="20" s="1"/>
  <c r="N72" i="20"/>
  <c r="N15" i="21"/>
  <c r="N18" i="21"/>
  <c r="N46" i="21"/>
  <c r="N65" i="21"/>
  <c r="N14" i="22"/>
  <c r="N32" i="22"/>
  <c r="N37" i="22"/>
  <c r="N40" i="22"/>
  <c r="N45" i="22"/>
  <c r="N48" i="22"/>
  <c r="N53" i="22"/>
  <c r="N56" i="22"/>
  <c r="N61" i="22"/>
  <c r="N64" i="22"/>
  <c r="O12" i="22"/>
  <c r="A12" i="22" s="1"/>
  <c r="O15" i="22"/>
  <c r="A15" i="22" s="1"/>
  <c r="O18" i="22"/>
  <c r="A18" i="22" s="1"/>
  <c r="O20" i="22"/>
  <c r="A20" i="22" s="1"/>
  <c r="O23" i="22"/>
  <c r="A23" i="22" s="1"/>
  <c r="O26" i="22"/>
  <c r="A26" i="22" s="1"/>
  <c r="O28" i="22"/>
  <c r="A28" i="22" s="1"/>
  <c r="O31" i="22"/>
  <c r="A31" i="22" s="1"/>
  <c r="O34" i="22"/>
  <c r="A34" i="22" s="1"/>
  <c r="O36" i="22"/>
  <c r="A36" i="22" s="1"/>
  <c r="O39" i="22"/>
  <c r="A39" i="22" s="1"/>
  <c r="O42" i="22"/>
  <c r="A42" i="22" s="1"/>
  <c r="O44" i="22"/>
  <c r="A44" i="22" s="1"/>
  <c r="O47" i="22"/>
  <c r="A47" i="22" s="1"/>
  <c r="O50" i="22"/>
  <c r="A50" i="22" s="1"/>
  <c r="O52" i="22"/>
  <c r="A52" i="22" s="1"/>
  <c r="O55" i="22"/>
  <c r="A55" i="22" s="1"/>
  <c r="O58" i="22"/>
  <c r="A58" i="22" s="1"/>
  <c r="O60" i="22"/>
  <c r="A60" i="22" s="1"/>
  <c r="O63" i="22"/>
  <c r="A63" i="22" s="1"/>
  <c r="O66" i="22"/>
  <c r="A66" i="22" s="1"/>
  <c r="O68" i="22"/>
  <c r="A68" i="22" s="1"/>
  <c r="N28" i="22"/>
  <c r="O21" i="22"/>
  <c r="A21" i="22" s="1"/>
  <c r="N22" i="22"/>
  <c r="O45" i="22"/>
  <c r="A45" i="22" s="1"/>
  <c r="N46" i="22"/>
  <c r="O53" i="22"/>
  <c r="A53" i="22" s="1"/>
  <c r="N54" i="22"/>
  <c r="O61" i="22"/>
  <c r="A61" i="22" s="1"/>
  <c r="N62" i="22"/>
  <c r="O69" i="22"/>
  <c r="A69" i="22" s="1"/>
  <c r="N70" i="22"/>
  <c r="N20" i="22"/>
  <c r="N11" i="22"/>
  <c r="O13" i="22"/>
  <c r="A13" i="22" s="1"/>
  <c r="N27" i="22"/>
  <c r="O29" i="22"/>
  <c r="A29" i="22" s="1"/>
  <c r="N35" i="22"/>
  <c r="O37" i="22"/>
  <c r="A37" i="22" s="1"/>
  <c r="O11" i="22"/>
  <c r="A11" i="22" s="1"/>
  <c r="O19" i="22"/>
  <c r="A19" i="22" s="1"/>
  <c r="O27" i="22"/>
  <c r="A27" i="22" s="1"/>
  <c r="O35" i="22"/>
  <c r="A35" i="22" s="1"/>
  <c r="O43" i="22"/>
  <c r="A43" i="22" s="1"/>
  <c r="O51" i="22"/>
  <c r="A51" i="22" s="1"/>
  <c r="O59" i="22"/>
  <c r="A59" i="22" s="1"/>
  <c r="O67" i="22"/>
  <c r="A67" i="22" s="1"/>
  <c r="N71" i="21"/>
  <c r="O73" i="21"/>
  <c r="A73" i="21" s="1"/>
  <c r="N74" i="21"/>
  <c r="O72" i="21"/>
  <c r="A72" i="21" s="1"/>
  <c r="O71" i="21"/>
  <c r="A71" i="21" s="1"/>
  <c r="O17" i="21"/>
  <c r="A17" i="21" s="1"/>
  <c r="O25" i="21"/>
  <c r="A25" i="21" s="1"/>
  <c r="O41" i="21"/>
  <c r="A41" i="21" s="1"/>
  <c r="O57" i="21"/>
  <c r="A57" i="21" s="1"/>
  <c r="O12" i="21"/>
  <c r="A12" i="21" s="1"/>
  <c r="N13" i="21"/>
  <c r="O15" i="21"/>
  <c r="A15" i="21" s="1"/>
  <c r="O18" i="21"/>
  <c r="A18" i="21" s="1"/>
  <c r="N21" i="21"/>
  <c r="O23" i="21"/>
  <c r="A23" i="21" s="1"/>
  <c r="O26" i="21"/>
  <c r="A26" i="21" s="1"/>
  <c r="O28" i="21"/>
  <c r="A28" i="21" s="1"/>
  <c r="N29" i="21"/>
  <c r="O31" i="21"/>
  <c r="A31" i="21" s="1"/>
  <c r="O34" i="21"/>
  <c r="A34" i="21" s="1"/>
  <c r="O36" i="21"/>
  <c r="A36" i="21" s="1"/>
  <c r="N37" i="21"/>
  <c r="O39" i="21"/>
  <c r="A39" i="21" s="1"/>
  <c r="O42" i="21"/>
  <c r="A42" i="21" s="1"/>
  <c r="O44" i="21"/>
  <c r="A44" i="21" s="1"/>
  <c r="N45" i="21"/>
  <c r="O47" i="21"/>
  <c r="A47" i="21" s="1"/>
  <c r="O50" i="21"/>
  <c r="A50" i="21" s="1"/>
  <c r="O52" i="21"/>
  <c r="A52" i="21" s="1"/>
  <c r="N53" i="21"/>
  <c r="O55" i="21"/>
  <c r="A55" i="21" s="1"/>
  <c r="O58" i="21"/>
  <c r="A58" i="21" s="1"/>
  <c r="O60" i="21"/>
  <c r="A60" i="21" s="1"/>
  <c r="N61" i="21"/>
  <c r="O63" i="21"/>
  <c r="A63" i="21" s="1"/>
  <c r="O68" i="21"/>
  <c r="A68" i="21" s="1"/>
  <c r="N69" i="21"/>
  <c r="O20" i="21"/>
  <c r="A20" i="21" s="1"/>
  <c r="N11" i="21"/>
  <c r="O13" i="21"/>
  <c r="A13" i="21" s="1"/>
  <c r="N16" i="21"/>
  <c r="N19" i="21"/>
  <c r="O21" i="21"/>
  <c r="A21" i="21" s="1"/>
  <c r="N24" i="21"/>
  <c r="N27" i="21"/>
  <c r="O29" i="21"/>
  <c r="A29" i="21" s="1"/>
  <c r="N32" i="21"/>
  <c r="N35" i="21"/>
  <c r="O37" i="21"/>
  <c r="A37" i="21" s="1"/>
  <c r="N40" i="21"/>
  <c r="N43" i="21"/>
  <c r="O45" i="21"/>
  <c r="A45" i="21" s="1"/>
  <c r="N48" i="21"/>
  <c r="N51" i="21"/>
  <c r="O53" i="21"/>
  <c r="A53" i="21" s="1"/>
  <c r="N56" i="21"/>
  <c r="N59" i="21"/>
  <c r="O61" i="21"/>
  <c r="A61" i="21" s="1"/>
  <c r="N64" i="21"/>
  <c r="N67" i="21"/>
  <c r="O69" i="21"/>
  <c r="A69" i="21" s="1"/>
  <c r="O49" i="21"/>
  <c r="A49" i="21" s="1"/>
  <c r="O11" i="21"/>
  <c r="A11" i="21" s="1"/>
  <c r="O19" i="21"/>
  <c r="A19" i="21" s="1"/>
  <c r="O27" i="21"/>
  <c r="A27" i="21" s="1"/>
  <c r="O35" i="21"/>
  <c r="A35" i="21" s="1"/>
  <c r="O43" i="21"/>
  <c r="A43" i="21" s="1"/>
  <c r="O51" i="21"/>
  <c r="A51" i="21" s="1"/>
  <c r="O59" i="21"/>
  <c r="A59" i="21" s="1"/>
  <c r="O67" i="21"/>
  <c r="A67" i="21" s="1"/>
  <c r="N71" i="20"/>
  <c r="N73" i="20"/>
  <c r="O73" i="20"/>
  <c r="A73" i="20" s="1"/>
  <c r="N74" i="20"/>
  <c r="N69" i="20"/>
  <c r="O69" i="20"/>
  <c r="A69" i="20" s="1"/>
  <c r="N70" i="20"/>
  <c r="N67" i="20"/>
  <c r="O30" i="20"/>
  <c r="A30" i="20" s="1"/>
  <c r="O62" i="20"/>
  <c r="A62" i="20" s="1"/>
  <c r="O12" i="20"/>
  <c r="A12" i="20" s="1"/>
  <c r="N15" i="20"/>
  <c r="N17" i="20"/>
  <c r="O19" i="20"/>
  <c r="A19" i="20" s="1"/>
  <c r="O21" i="20"/>
  <c r="A21" i="20" s="1"/>
  <c r="N24" i="20"/>
  <c r="O28" i="20"/>
  <c r="A28" i="20" s="1"/>
  <c r="N31" i="20"/>
  <c r="N33" i="20"/>
  <c r="O35" i="20"/>
  <c r="A35" i="20" s="1"/>
  <c r="O37" i="20"/>
  <c r="A37" i="20" s="1"/>
  <c r="N40" i="20"/>
  <c r="O44" i="20"/>
  <c r="A44" i="20" s="1"/>
  <c r="N47" i="20"/>
  <c r="N49" i="20"/>
  <c r="O51" i="20"/>
  <c r="A51" i="20" s="1"/>
  <c r="O53" i="20"/>
  <c r="A53" i="20" s="1"/>
  <c r="N56" i="20"/>
  <c r="O60" i="20"/>
  <c r="A60" i="20" s="1"/>
  <c r="N63" i="20"/>
  <c r="N65" i="20"/>
  <c r="N20" i="20"/>
  <c r="O22" i="20"/>
  <c r="A22" i="20" s="1"/>
  <c r="N34" i="20"/>
  <c r="O38" i="20"/>
  <c r="A38" i="20" s="1"/>
  <c r="N50" i="20"/>
  <c r="O54" i="20"/>
  <c r="A54" i="20" s="1"/>
  <c r="O65" i="20"/>
  <c r="A65" i="20" s="1"/>
  <c r="N66" i="20"/>
  <c r="O14" i="20"/>
  <c r="A14" i="20" s="1"/>
  <c r="O46" i="20"/>
  <c r="A46" i="20" s="1"/>
  <c r="N18" i="20"/>
  <c r="O11" i="20"/>
  <c r="A11" i="20" s="1"/>
  <c r="N23" i="20"/>
  <c r="O27" i="20"/>
  <c r="A27" i="20" s="1"/>
  <c r="N39" i="20"/>
  <c r="O43" i="20"/>
  <c r="A43" i="20" s="1"/>
  <c r="N55" i="20"/>
  <c r="O59" i="20"/>
  <c r="A59" i="20" s="1"/>
  <c r="L34" i="19" l="1"/>
  <c r="L35" i="19" s="1"/>
  <c r="L28" i="15"/>
  <c r="L29" i="15"/>
  <c r="L30" i="15"/>
  <c r="L31" i="15"/>
  <c r="I32" i="15" l="1"/>
  <c r="L32" i="15" s="1"/>
  <c r="L33" i="15" s="1"/>
  <c r="L34" i="15" s="1"/>
</calcChain>
</file>

<file path=xl/sharedStrings.xml><?xml version="1.0" encoding="utf-8"?>
<sst xmlns="http://schemas.openxmlformats.org/spreadsheetml/2006/main" count="415" uniqueCount="123">
  <si>
    <t>Kommentarer</t>
  </si>
  <si>
    <t>Kontakt</t>
  </si>
  <si>
    <t>Longering</t>
  </si>
  <si>
    <t>Häst</t>
  </si>
  <si>
    <t>Gångart</t>
  </si>
  <si>
    <t>Rytm</t>
  </si>
  <si>
    <t>Framåtbjudning</t>
  </si>
  <si>
    <t>Poäng 0 till 10</t>
  </si>
  <si>
    <t>Regelbundenhet</t>
  </si>
  <si>
    <t>Lydighet</t>
  </si>
  <si>
    <t>Datum:</t>
  </si>
  <si>
    <t>Klass nr</t>
  </si>
  <si>
    <t>Tävlingsplats:</t>
  </si>
  <si>
    <t>Voltigör:</t>
  </si>
  <si>
    <t>Lag:</t>
  </si>
  <si>
    <t>1)</t>
  </si>
  <si>
    <t>2)</t>
  </si>
  <si>
    <t>Häst:</t>
  </si>
  <si>
    <t>3)</t>
  </si>
  <si>
    <t>4)</t>
  </si>
  <si>
    <t>5)</t>
  </si>
  <si>
    <t>6)</t>
  </si>
  <si>
    <t>Summa</t>
  </si>
  <si>
    <t>Grundsits</t>
  </si>
  <si>
    <t>Summa grund:</t>
  </si>
  <si>
    <t>Poäng, grund</t>
  </si>
  <si>
    <t>Domare:</t>
  </si>
  <si>
    <t>Signatur:</t>
  </si>
  <si>
    <t>Linförare:</t>
  </si>
  <si>
    <t>Grund</t>
  </si>
  <si>
    <t>Fana med endast ben</t>
  </si>
  <si>
    <t xml:space="preserve">Kvarnlyft </t>
  </si>
  <si>
    <t>Knästående</t>
  </si>
  <si>
    <t xml:space="preserve">/ 6  övningar  </t>
  </si>
  <si>
    <t xml:space="preserve">Lätt och stadig kontakt med bettet, nosen framför lodplan,
bärighet med nacken som högsta punkt
</t>
  </si>
  <si>
    <t xml:space="preserve">Korrekta hjälper,
Lämplig piskhantering,
sträckt lina, kontakt med hästen,
linförarens position och hållning
</t>
  </si>
  <si>
    <t>Uppmärksam och följsam. Voltens rundhet.</t>
  </si>
  <si>
    <t>Avdrag</t>
  </si>
  <si>
    <t>Gångarts-kvalitet</t>
  </si>
  <si>
    <t>st</t>
  </si>
  <si>
    <t>x1,5</t>
  </si>
  <si>
    <t>x2</t>
  </si>
  <si>
    <t>Total:</t>
  </si>
  <si>
    <t>Anteckningar</t>
  </si>
  <si>
    <t>Balans:</t>
  </si>
  <si>
    <t>Spänning och sträckning:</t>
  </si>
  <si>
    <t>Hänsyn till hästen:</t>
  </si>
  <si>
    <t>Utstrålning, karisma, utnyttjande av musiken:</t>
  </si>
  <si>
    <t>Häst(automatiskt från ovan angivna poäng):</t>
  </si>
  <si>
    <t>/ 10 = Total Kür:</t>
  </si>
  <si>
    <t>Kür</t>
  </si>
  <si>
    <t>Hästpoäng</t>
  </si>
  <si>
    <r>
      <t xml:space="preserve">Voltigerbarhet
</t>
    </r>
    <r>
      <rPr>
        <b/>
        <sz val="8"/>
        <rFont val="Verdana"/>
        <family val="2"/>
      </rPr>
      <t>Samarbete mellan linförare och häst</t>
    </r>
  </si>
  <si>
    <t>medhjälpare till hästen -2</t>
  </si>
  <si>
    <t>Klubb:</t>
  </si>
  <si>
    <t>Framåtsving (2 st)</t>
  </si>
  <si>
    <t>Poäng</t>
  </si>
  <si>
    <t>Bord</t>
  </si>
  <si>
    <t>Start nr</t>
  </si>
  <si>
    <t>Tabell för vilka protokoll som ska användas</t>
  </si>
  <si>
    <t>Totalt</t>
  </si>
  <si>
    <t xml:space="preserve">Alla domare bedömer enligt dessa protokoll. </t>
  </si>
  <si>
    <t>Information</t>
  </si>
  <si>
    <t>x2,5</t>
  </si>
  <si>
    <t>Beräkning</t>
  </si>
  <si>
    <t xml:space="preserve">Grund </t>
  </si>
  <si>
    <t>1 domare</t>
  </si>
  <si>
    <t>A</t>
  </si>
  <si>
    <t xml:space="preserve">Kür </t>
  </si>
  <si>
    <t>Avgång inåt</t>
  </si>
  <si>
    <t>Skrittklass lag typ 1</t>
  </si>
  <si>
    <t>Skritt lag grund</t>
  </si>
  <si>
    <t>Skritt lagkür typ 1</t>
  </si>
  <si>
    <t>Skrittklass lag typ 2</t>
  </si>
  <si>
    <t>Skritt lagkür typ 2</t>
  </si>
  <si>
    <t xml:space="preserve">Skrittklass lag typ 2 innebär att voltigörerna tillsammans gör en tidsbegränsad kür där de maximalt får vara två på hästen. </t>
  </si>
  <si>
    <t>Skritt klass lag typ 2</t>
  </si>
  <si>
    <t>Lag skrittklass:</t>
  </si>
  <si>
    <t xml:space="preserve">Skrittklass lag typ 1 innebär att varje voltigör gör 2 singelkürer som bedöms utifrån utförande. </t>
  </si>
  <si>
    <t>Antal voltigörer</t>
  </si>
  <si>
    <t xml:space="preserve">Gulmarkerade celler i protokollen markerar vilka celler som ska fyllas i. </t>
  </si>
  <si>
    <t>Kommentar</t>
  </si>
  <si>
    <t>3-6 voltigörer</t>
  </si>
  <si>
    <t>Klassen kan ha olika antal domare men varje domare dömer samma sak.</t>
  </si>
  <si>
    <t>grund + kür</t>
  </si>
  <si>
    <t>2 domare</t>
  </si>
  <si>
    <t>B</t>
  </si>
  <si>
    <t>(A+B)/2</t>
  </si>
  <si>
    <t>A (grund+kür)</t>
  </si>
  <si>
    <t>B (grund+kür)</t>
  </si>
  <si>
    <t xml:space="preserve">Totalpoängen är en snittpoäng som räknas genom att man adderar domarnas poäng och delar den sammanladga poängen med antalet domare. </t>
  </si>
  <si>
    <t>Använder man flera domare beräknas ett medelvärde av domarnas poäng. Se tabell längre ner.</t>
  </si>
  <si>
    <t>Längst ner på denna sida finns information om resultatfilen.</t>
  </si>
  <si>
    <t>Information om resultatfilerna</t>
  </si>
  <si>
    <t xml:space="preserve">Detta är en rekommendation för resultatfilernas utformning. </t>
  </si>
  <si>
    <t>Det finns separata resultatfiler för 1, 2 respektive 3 domare.</t>
  </si>
  <si>
    <t>Den som vill kan naturligtvis göra egna anpassningar.</t>
  </si>
  <si>
    <r>
      <rPr>
        <i/>
        <sz val="10"/>
        <rFont val="Arial"/>
        <family val="2"/>
      </rPr>
      <t>Innan tävlingen:</t>
    </r>
    <r>
      <rPr>
        <sz val="10"/>
        <rFont val="Arial"/>
        <family val="2"/>
      </rPr>
      <t xml:space="preserve"> Fyll i information om de tävlande.</t>
    </r>
  </si>
  <si>
    <r>
      <rPr>
        <i/>
        <sz val="10"/>
        <color theme="1"/>
        <rFont val="Arial"/>
        <family val="2"/>
      </rPr>
      <t xml:space="preserve">Under tävlingsdagen: </t>
    </r>
    <r>
      <rPr>
        <sz val="10"/>
        <rFont val="Arial"/>
        <family val="2"/>
      </rPr>
      <t xml:space="preserve">Fyll i poängen i de grönmarkerade fälten, övriga uträkningar görs då automatisk. </t>
    </r>
  </si>
  <si>
    <t>Mallarna innehåller inte någon sorteringsfunktion efter placering.</t>
  </si>
  <si>
    <t>Mallarna är anpassade för endagarstävling.</t>
  </si>
  <si>
    <t>Domarrotationen skrivs in i sidfoten på varje resultatfil.</t>
  </si>
  <si>
    <t>Klass</t>
  </si>
  <si>
    <t>Datum</t>
  </si>
  <si>
    <t>Plats</t>
  </si>
  <si>
    <t>Poäng A</t>
  </si>
  <si>
    <t>Poäng B</t>
  </si>
  <si>
    <t>Poäng C</t>
  </si>
  <si>
    <t>Poäng D</t>
  </si>
  <si>
    <t>Placering</t>
  </si>
  <si>
    <t>Lag</t>
  </si>
  <si>
    <t>Klubb</t>
  </si>
  <si>
    <t>Resultat</t>
  </si>
  <si>
    <t>Linförare</t>
  </si>
  <si>
    <t>moment</t>
  </si>
  <si>
    <t>id_3112_1_5275</t>
  </si>
  <si>
    <t>id_3111_1_5274</t>
  </si>
  <si>
    <t xml:space="preserve">Obs! Alla arbetsblad är skyddad med lösenordet 123 för att undvika att celler och formler ändras av misstag. </t>
  </si>
  <si>
    <t>Framåtbjudning, driver bakifrån, energisk</t>
  </si>
  <si>
    <t>3*Grund+Häst</t>
  </si>
  <si>
    <t>Grundpoäng /4</t>
  </si>
  <si>
    <t>Grund 0*</t>
  </si>
  <si>
    <t>Alla protokollen i denna fil hör till Skrittklass lag typ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</si>
</sst>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k_r_-;\-* #,##0.00\ _k_r_-;_-* &quot;-&quot;??\ _k_r_-;_-@_-"/>
    <numFmt numFmtId="165" formatCode="0.0"/>
    <numFmt numFmtId="166" formatCode="0.000"/>
    <numFmt numFmtId="167" formatCode="#,##0.0"/>
    <numFmt numFmtId="168" formatCode="#,##0.000"/>
    <numFmt numFmtId="169" formatCode="_-* #,##0.000_-;\-* #,##0.000_-;_-* &quot;-&quot;??_-;_-@_-"/>
    <numFmt numFmtId="170" formatCode="0.000;&quot;&quot;"/>
    <numFmt numFmtId="171" formatCode=";;;"/>
    <numFmt numFmtId="172" formatCode="0.000;;0.000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0"/>
      <name val="Verdana"/>
      <family val="2"/>
    </font>
    <font>
      <sz val="7"/>
      <color indexed="8"/>
      <name val="Cambria"/>
      <family val="1"/>
    </font>
    <font>
      <b/>
      <sz val="10"/>
      <name val="Arial"/>
      <family val="2"/>
    </font>
    <font>
      <strike/>
      <sz val="10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sz val="7"/>
      <color rgb="FF000000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2EBD5"/>
        <bgColor indexed="64"/>
      </patternFill>
    </fill>
    <fill>
      <patternFill patternType="solid">
        <fgColor rgb="FFE2EBD9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3" fillId="0" borderId="0"/>
  </cellStyleXfs>
  <cellXfs count="251">
    <xf numFmtId="0" fontId="0" fillId="0" borderId="0" xfId="0"/>
    <xf numFmtId="0" fontId="4" fillId="0" borderId="12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168" fontId="9" fillId="0" borderId="0" xfId="0" applyNumberFormat="1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21" fillId="0" borderId="0" xfId="7" applyFont="1"/>
    <xf numFmtId="0" fontId="2" fillId="0" borderId="0" xfId="7"/>
    <xf numFmtId="0" fontId="2" fillId="0" borderId="5" xfId="7" applyBorder="1"/>
    <xf numFmtId="0" fontId="11" fillId="0" borderId="0" xfId="7" applyFont="1"/>
    <xf numFmtId="0" fontId="22" fillId="0" borderId="0" xfId="7" applyFont="1"/>
    <xf numFmtId="0" fontId="11" fillId="0" borderId="5" xfId="7" applyFont="1" applyBorder="1"/>
    <xf numFmtId="0" fontId="4" fillId="0" borderId="21" xfId="0" applyFont="1" applyBorder="1"/>
    <xf numFmtId="166" fontId="9" fillId="0" borderId="0" xfId="1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9" fillId="0" borderId="14" xfId="1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43" fontId="4" fillId="0" borderId="0" xfId="1" applyNumberFormat="1" applyFont="1"/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169" fontId="4" fillId="0" borderId="5" xfId="1" applyNumberFormat="1" applyFont="1" applyBorder="1" applyAlignment="1">
      <alignment horizontal="center" vertical="center"/>
    </xf>
    <xf numFmtId="0" fontId="3" fillId="0" borderId="0" xfId="0" applyFont="1"/>
    <xf numFmtId="0" fontId="6" fillId="0" borderId="5" xfId="2" applyFont="1" applyBorder="1" applyAlignment="1">
      <alignment horizontal="center" vertical="center" wrapText="1"/>
    </xf>
    <xf numFmtId="0" fontId="4" fillId="0" borderId="0" xfId="2" applyFont="1"/>
    <xf numFmtId="0" fontId="3" fillId="0" borderId="0" xfId="2" applyFont="1" applyAlignment="1">
      <alignment vertical="center"/>
    </xf>
    <xf numFmtId="0" fontId="4" fillId="0" borderId="9" xfId="0" applyFont="1" applyBorder="1"/>
    <xf numFmtId="0" fontId="11" fillId="3" borderId="0" xfId="0" applyFont="1" applyFill="1"/>
    <xf numFmtId="0" fontId="2" fillId="3" borderId="0" xfId="0" applyFont="1" applyFill="1"/>
    <xf numFmtId="0" fontId="2" fillId="3" borderId="5" xfId="0" applyFont="1" applyFill="1" applyBorder="1"/>
    <xf numFmtId="0" fontId="20" fillId="2" borderId="5" xfId="3" applyFill="1" applyBorder="1"/>
    <xf numFmtId="0" fontId="24" fillId="0" borderId="0" xfId="0" applyFont="1"/>
    <xf numFmtId="0" fontId="20" fillId="0" borderId="0" xfId="3"/>
    <xf numFmtId="0" fontId="2" fillId="0" borderId="0" xfId="3" applyFont="1"/>
    <xf numFmtId="0" fontId="11" fillId="0" borderId="0" xfId="3" applyFont="1"/>
    <xf numFmtId="0" fontId="2" fillId="0" borderId="0" xfId="0" applyFont="1"/>
    <xf numFmtId="166" fontId="2" fillId="4" borderId="25" xfId="0" applyNumberFormat="1" applyFont="1" applyFill="1" applyBorder="1"/>
    <xf numFmtId="0" fontId="28" fillId="0" borderId="0" xfId="0" applyFont="1"/>
    <xf numFmtId="167" fontId="4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5" xfId="0" applyNumberFormat="1" applyFont="1" applyFill="1" applyBorder="1" applyAlignment="1" applyProtection="1">
      <alignment horizontal="right"/>
      <protection locked="0"/>
    </xf>
    <xf numFmtId="0" fontId="27" fillId="0" borderId="5" xfId="8" applyFont="1" applyBorder="1"/>
    <xf numFmtId="0" fontId="28" fillId="0" borderId="5" xfId="8" applyFont="1" applyBorder="1" applyAlignment="1" applyProtection="1">
      <alignment horizontal="left"/>
      <protection locked="0"/>
    </xf>
    <xf numFmtId="0" fontId="28" fillId="0" borderId="0" xfId="8" applyFont="1" applyProtection="1">
      <protection locked="0"/>
    </xf>
    <xf numFmtId="0" fontId="28" fillId="0" borderId="0" xfId="8" applyFont="1"/>
    <xf numFmtId="0" fontId="28" fillId="0" borderId="0" xfId="8" applyFont="1" applyAlignment="1" applyProtection="1">
      <alignment horizontal="left"/>
      <protection locked="0"/>
    </xf>
    <xf numFmtId="0" fontId="28" fillId="5" borderId="26" xfId="8" applyFont="1" applyFill="1" applyBorder="1"/>
    <xf numFmtId="0" fontId="28" fillId="5" borderId="27" xfId="8" applyFont="1" applyFill="1" applyBorder="1"/>
    <xf numFmtId="0" fontId="28" fillId="5" borderId="27" xfId="8" applyFont="1" applyFill="1" applyBorder="1" applyAlignment="1">
      <alignment horizontal="left"/>
    </xf>
    <xf numFmtId="0" fontId="28" fillId="5" borderId="28" xfId="8" applyFont="1" applyFill="1" applyBorder="1" applyAlignment="1">
      <alignment horizontal="center"/>
    </xf>
    <xf numFmtId="0" fontId="28" fillId="5" borderId="29" xfId="8" applyFont="1" applyFill="1" applyBorder="1" applyAlignment="1">
      <alignment horizontal="right"/>
    </xf>
    <xf numFmtId="0" fontId="28" fillId="5" borderId="31" xfId="8" applyFont="1" applyFill="1" applyBorder="1"/>
    <xf numFmtId="0" fontId="28" fillId="5" borderId="30" xfId="8" applyFont="1" applyFill="1" applyBorder="1"/>
    <xf numFmtId="0" fontId="28" fillId="5" borderId="28" xfId="8" applyFont="1" applyFill="1" applyBorder="1" applyAlignment="1">
      <alignment horizontal="center" vertical="center" wrapText="1"/>
    </xf>
    <xf numFmtId="0" fontId="28" fillId="5" borderId="32" xfId="8" applyFont="1" applyFill="1" applyBorder="1" applyAlignment="1">
      <alignment horizontal="center" vertical="center" wrapText="1"/>
    </xf>
    <xf numFmtId="0" fontId="28" fillId="5" borderId="33" xfId="8" applyFont="1" applyFill="1" applyBorder="1" applyAlignment="1">
      <alignment horizontal="center" vertical="center"/>
    </xf>
    <xf numFmtId="0" fontId="28" fillId="5" borderId="34" xfId="8" applyFont="1" applyFill="1" applyBorder="1" applyAlignment="1">
      <alignment horizontal="left" vertical="center"/>
    </xf>
    <xf numFmtId="0" fontId="28" fillId="5" borderId="8" xfId="8" applyFont="1" applyFill="1" applyBorder="1" applyAlignment="1">
      <alignment horizontal="left" vertical="center"/>
    </xf>
    <xf numFmtId="0" fontId="28" fillId="5" borderId="8" xfId="8" applyFont="1" applyFill="1" applyBorder="1" applyAlignment="1">
      <alignment horizontal="center"/>
    </xf>
    <xf numFmtId="0" fontId="28" fillId="5" borderId="5" xfId="8" applyFont="1" applyFill="1" applyBorder="1" applyAlignment="1">
      <alignment vertical="center"/>
    </xf>
    <xf numFmtId="0" fontId="28" fillId="5" borderId="10" xfId="8" applyFont="1" applyFill="1" applyBorder="1"/>
    <xf numFmtId="0" fontId="28" fillId="5" borderId="5" xfId="8" applyFont="1" applyFill="1" applyBorder="1"/>
    <xf numFmtId="0" fontId="28" fillId="5" borderId="8" xfId="8" applyFont="1" applyFill="1" applyBorder="1" applyAlignment="1">
      <alignment horizontal="center" vertical="center" wrapText="1"/>
    </xf>
    <xf numFmtId="0" fontId="28" fillId="5" borderId="19" xfId="8" applyFont="1" applyFill="1" applyBorder="1" applyAlignment="1">
      <alignment horizontal="center" vertical="center" wrapText="1"/>
    </xf>
    <xf numFmtId="0" fontId="28" fillId="5" borderId="35" xfId="8" applyFont="1" applyFill="1" applyBorder="1" applyAlignment="1">
      <alignment horizontal="center" vertical="center"/>
    </xf>
    <xf numFmtId="0" fontId="28" fillId="5" borderId="36" xfId="8" applyFont="1" applyFill="1" applyBorder="1" applyAlignment="1">
      <alignment horizontal="left" vertical="center"/>
    </xf>
    <xf numFmtId="0" fontId="28" fillId="5" borderId="19" xfId="8" applyFont="1" applyFill="1" applyBorder="1" applyAlignment="1">
      <alignment horizontal="left" vertical="center"/>
    </xf>
    <xf numFmtId="0" fontId="28" fillId="5" borderId="4" xfId="8" applyFont="1" applyFill="1" applyBorder="1" applyAlignment="1">
      <alignment horizontal="left" vertical="center"/>
    </xf>
    <xf numFmtId="0" fontId="28" fillId="5" borderId="17" xfId="8" applyFont="1" applyFill="1" applyBorder="1" applyAlignment="1">
      <alignment horizontal="center"/>
    </xf>
    <xf numFmtId="0" fontId="28" fillId="5" borderId="4" xfId="8" applyFont="1" applyFill="1" applyBorder="1" applyAlignment="1">
      <alignment vertical="center"/>
    </xf>
    <xf numFmtId="0" fontId="28" fillId="5" borderId="4" xfId="8" applyFont="1" applyFill="1" applyBorder="1"/>
    <xf numFmtId="0" fontId="28" fillId="5" borderId="37" xfId="8" applyFont="1" applyFill="1" applyBorder="1" applyAlignment="1">
      <alignment horizontal="left" vertical="center"/>
    </xf>
    <xf numFmtId="0" fontId="28" fillId="5" borderId="38" xfId="8" applyFont="1" applyFill="1" applyBorder="1" applyAlignment="1">
      <alignment horizontal="left" vertical="center"/>
    </xf>
    <xf numFmtId="0" fontId="28" fillId="5" borderId="38" xfId="8" applyFont="1" applyFill="1" applyBorder="1" applyAlignment="1">
      <alignment horizontal="left"/>
    </xf>
    <xf numFmtId="0" fontId="28" fillId="5" borderId="38" xfId="8" applyFont="1" applyFill="1" applyBorder="1" applyAlignment="1">
      <alignment horizontal="center"/>
    </xf>
    <xf numFmtId="0" fontId="28" fillId="5" borderId="25" xfId="8" applyFont="1" applyFill="1" applyBorder="1" applyAlignment="1">
      <alignment vertical="center"/>
    </xf>
    <xf numFmtId="0" fontId="28" fillId="5" borderId="25" xfId="8" applyFont="1" applyFill="1" applyBorder="1"/>
    <xf numFmtId="0" fontId="28" fillId="5" borderId="38" xfId="8" applyFont="1" applyFill="1" applyBorder="1" applyAlignment="1">
      <alignment vertical="center" wrapText="1"/>
    </xf>
    <xf numFmtId="0" fontId="28" fillId="5" borderId="39" xfId="8" applyFont="1" applyFill="1" applyBorder="1" applyAlignment="1">
      <alignment vertical="center" wrapText="1"/>
    </xf>
    <xf numFmtId="0" fontId="28" fillId="5" borderId="40" xfId="8" applyFont="1" applyFill="1" applyBorder="1" applyAlignment="1">
      <alignment vertical="center"/>
    </xf>
    <xf numFmtId="0" fontId="28" fillId="0" borderId="23" xfId="8" applyFont="1" applyBorder="1" applyAlignment="1">
      <alignment horizontal="left" vertical="center"/>
    </xf>
    <xf numFmtId="0" fontId="28" fillId="0" borderId="24" xfId="8" applyFont="1" applyBorder="1" applyAlignment="1">
      <alignment horizontal="left" vertical="center"/>
    </xf>
    <xf numFmtId="0" fontId="28" fillId="0" borderId="24" xfId="8" applyFont="1" applyBorder="1" applyAlignment="1">
      <alignment horizontal="left"/>
    </xf>
    <xf numFmtId="0" fontId="28" fillId="0" borderId="24" xfId="8" applyFont="1" applyBorder="1" applyAlignment="1">
      <alignment horizontal="center"/>
    </xf>
    <xf numFmtId="0" fontId="28" fillId="0" borderId="24" xfId="8" applyFont="1" applyBorder="1" applyAlignment="1">
      <alignment vertical="center"/>
    </xf>
    <xf numFmtId="0" fontId="28" fillId="0" borderId="24" xfId="8" applyFont="1" applyBorder="1"/>
    <xf numFmtId="0" fontId="28" fillId="0" borderId="24" xfId="8" applyFont="1" applyBorder="1" applyAlignment="1">
      <alignment vertical="center" wrapText="1"/>
    </xf>
    <xf numFmtId="0" fontId="28" fillId="0" borderId="41" xfId="8" applyFont="1" applyBorder="1" applyAlignment="1">
      <alignment vertical="center"/>
    </xf>
    <xf numFmtId="171" fontId="28" fillId="0" borderId="47" xfId="8" applyNumberFormat="1" applyFont="1" applyBorder="1" applyAlignment="1">
      <alignment horizontal="center" vertical="center"/>
    </xf>
    <xf numFmtId="0" fontId="28" fillId="0" borderId="27" xfId="8" applyFont="1" applyBorder="1"/>
    <xf numFmtId="0" fontId="28" fillId="0" borderId="27" xfId="8" applyFont="1" applyBorder="1" applyAlignment="1" applyProtection="1">
      <alignment horizontal="left"/>
      <protection locked="0"/>
    </xf>
    <xf numFmtId="0" fontId="28" fillId="0" borderId="27" xfId="8" applyFont="1" applyBorder="1" applyAlignment="1" applyProtection="1">
      <alignment horizontal="center"/>
      <protection locked="0"/>
    </xf>
    <xf numFmtId="0" fontId="28" fillId="0" borderId="27" xfId="8" applyFont="1" applyBorder="1" applyProtection="1">
      <protection locked="0"/>
    </xf>
    <xf numFmtId="0" fontId="28" fillId="0" borderId="31" xfId="8" applyFont="1" applyBorder="1"/>
    <xf numFmtId="166" fontId="28" fillId="0" borderId="31" xfId="8" applyNumberFormat="1" applyFont="1" applyBorder="1" applyProtection="1">
      <protection locked="0"/>
    </xf>
    <xf numFmtId="166" fontId="28" fillId="6" borderId="31" xfId="8" applyNumberFormat="1" applyFont="1" applyFill="1" applyBorder="1"/>
    <xf numFmtId="166" fontId="28" fillId="7" borderId="31" xfId="8" applyNumberFormat="1" applyFont="1" applyFill="1" applyBorder="1"/>
    <xf numFmtId="166" fontId="28" fillId="8" borderId="31" xfId="8" applyNumberFormat="1" applyFont="1" applyFill="1" applyBorder="1"/>
    <xf numFmtId="170" fontId="28" fillId="0" borderId="31" xfId="8" applyNumberFormat="1" applyFont="1" applyBorder="1"/>
    <xf numFmtId="0" fontId="28" fillId="0" borderId="27" xfId="8" applyFont="1" applyBorder="1" applyAlignment="1">
      <alignment horizontal="center" vertical="center"/>
    </xf>
    <xf numFmtId="171" fontId="28" fillId="0" borderId="43" xfId="8" applyNumberFormat="1" applyFont="1" applyBorder="1" applyAlignment="1">
      <alignment horizontal="center"/>
    </xf>
    <xf numFmtId="0" fontId="28" fillId="0" borderId="42" xfId="8" applyFont="1" applyBorder="1" applyAlignment="1">
      <alignment horizontal="center" vertical="center"/>
    </xf>
    <xf numFmtId="0" fontId="28" fillId="0" borderId="12" xfId="8" applyFont="1" applyBorder="1" applyAlignment="1" applyProtection="1">
      <alignment horizontal="left"/>
      <protection locked="0"/>
    </xf>
    <xf numFmtId="0" fontId="28" fillId="0" borderId="0" xfId="8" applyFont="1" applyAlignment="1" applyProtection="1">
      <alignment horizontal="center"/>
      <protection locked="0"/>
    </xf>
    <xf numFmtId="0" fontId="28" fillId="0" borderId="16" xfId="8" applyFont="1" applyBorder="1" applyProtection="1">
      <protection locked="0"/>
    </xf>
    <xf numFmtId="0" fontId="28" fillId="0" borderId="5" xfId="8" applyFont="1" applyBorder="1"/>
    <xf numFmtId="166" fontId="28" fillId="0" borderId="25" xfId="8" applyNumberFormat="1" applyFont="1" applyBorder="1" applyProtection="1">
      <protection locked="0"/>
    </xf>
    <xf numFmtId="0" fontId="28" fillId="0" borderId="0" xfId="8" applyFont="1" applyAlignment="1">
      <alignment horizontal="center" vertical="center"/>
    </xf>
    <xf numFmtId="166" fontId="28" fillId="0" borderId="44" xfId="8" applyNumberFormat="1" applyFont="1" applyBorder="1" applyAlignment="1">
      <alignment horizontal="center" vertical="center"/>
    </xf>
    <xf numFmtId="171" fontId="28" fillId="0" borderId="42" xfId="8" applyNumberFormat="1" applyFont="1" applyBorder="1" applyAlignment="1">
      <alignment horizontal="center" vertical="center"/>
    </xf>
    <xf numFmtId="166" fontId="28" fillId="0" borderId="5" xfId="8" applyNumberFormat="1" applyFont="1" applyBorder="1" applyAlignment="1" applyProtection="1">
      <alignment horizontal="center"/>
      <protection locked="0"/>
    </xf>
    <xf numFmtId="166" fontId="28" fillId="0" borderId="5" xfId="8" applyNumberFormat="1" applyFont="1" applyBorder="1" applyAlignment="1">
      <alignment horizontal="center"/>
    </xf>
    <xf numFmtId="172" fontId="28" fillId="0" borderId="5" xfId="8" applyNumberFormat="1" applyFont="1" applyBorder="1" applyAlignment="1">
      <alignment horizontal="center"/>
    </xf>
    <xf numFmtId="171" fontId="28" fillId="0" borderId="44" xfId="8" applyNumberFormat="1" applyFont="1" applyBorder="1" applyAlignment="1">
      <alignment horizontal="center" vertical="center"/>
    </xf>
    <xf numFmtId="171" fontId="28" fillId="0" borderId="45" xfId="8" applyNumberFormat="1" applyFont="1" applyBorder="1" applyAlignment="1">
      <alignment horizontal="center" vertical="center"/>
    </xf>
    <xf numFmtId="0" fontId="28" fillId="0" borderId="24" xfId="8" applyFont="1" applyBorder="1" applyAlignment="1" applyProtection="1">
      <alignment horizontal="left"/>
      <protection locked="0"/>
    </xf>
    <xf numFmtId="0" fontId="28" fillId="0" borderId="24" xfId="8" applyFont="1" applyBorder="1" applyAlignment="1" applyProtection="1">
      <alignment horizontal="center"/>
      <protection locked="0"/>
    </xf>
    <xf numFmtId="0" fontId="28" fillId="0" borderId="24" xfId="8" applyFont="1" applyBorder="1" applyProtection="1">
      <protection locked="0"/>
    </xf>
    <xf numFmtId="0" fontId="28" fillId="0" borderId="25" xfId="8" applyFont="1" applyBorder="1"/>
    <xf numFmtId="166" fontId="28" fillId="0" borderId="25" xfId="8" applyNumberFormat="1" applyFont="1" applyBorder="1" applyAlignment="1" applyProtection="1">
      <alignment horizontal="center"/>
      <protection locked="0"/>
    </xf>
    <xf numFmtId="166" fontId="28" fillId="0" borderId="25" xfId="8" applyNumberFormat="1" applyFont="1" applyBorder="1" applyAlignment="1">
      <alignment horizontal="center"/>
    </xf>
    <xf numFmtId="172" fontId="28" fillId="0" borderId="25" xfId="8" applyNumberFormat="1" applyFont="1" applyBorder="1" applyAlignment="1">
      <alignment horizontal="center"/>
    </xf>
    <xf numFmtId="170" fontId="28" fillId="0" borderId="25" xfId="8" applyNumberFormat="1" applyFont="1" applyBorder="1" applyAlignment="1">
      <alignment horizontal="center" vertical="center"/>
    </xf>
    <xf numFmtId="0" fontId="28" fillId="0" borderId="24" xfId="8" applyFont="1" applyBorder="1" applyAlignment="1">
      <alignment horizontal="center" vertical="center"/>
    </xf>
    <xf numFmtId="171" fontId="28" fillId="0" borderId="41" xfId="8" applyNumberFormat="1" applyFont="1" applyBorder="1" applyAlignment="1">
      <alignment horizontal="center" vertical="center"/>
    </xf>
    <xf numFmtId="0" fontId="28" fillId="0" borderId="0" xfId="0" applyFont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166" fontId="1" fillId="0" borderId="31" xfId="8" applyNumberFormat="1" applyFont="1" applyBorder="1" applyProtection="1">
      <protection locked="0"/>
    </xf>
    <xf numFmtId="170" fontId="23" fillId="0" borderId="31" xfId="8" applyNumberFormat="1" applyBorder="1"/>
    <xf numFmtId="0" fontId="1" fillId="0" borderId="5" xfId="8" applyFont="1" applyBorder="1"/>
    <xf numFmtId="166" fontId="23" fillId="0" borderId="25" xfId="8" applyNumberFormat="1" applyBorder="1" applyProtection="1">
      <protection locked="0"/>
    </xf>
    <xf numFmtId="170" fontId="23" fillId="0" borderId="46" xfId="8" applyNumberFormat="1" applyBorder="1"/>
    <xf numFmtId="170" fontId="28" fillId="0" borderId="5" xfId="8" applyNumberFormat="1" applyFont="1" applyBorder="1" applyAlignment="1">
      <alignment horizontal="center" vertical="center"/>
    </xf>
    <xf numFmtId="165" fontId="9" fillId="2" borderId="5" xfId="1" applyNumberFormat="1" applyFont="1" applyFill="1" applyBorder="1" applyAlignment="1" applyProtection="1">
      <alignment horizontal="center" vertical="center"/>
      <protection locked="0"/>
    </xf>
    <xf numFmtId="165" fontId="9" fillId="2" borderId="4" xfId="1" applyNumberFormat="1" applyFont="1" applyFill="1" applyBorder="1" applyAlignment="1" applyProtection="1">
      <alignment horizontal="center" vertical="center"/>
      <protection locked="0"/>
    </xf>
    <xf numFmtId="166" fontId="4" fillId="0" borderId="5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Fill="1" applyBorder="1" applyAlignment="1">
      <alignment horizontal="center" vertical="center" wrapText="1"/>
    </xf>
    <xf numFmtId="9" fontId="7" fillId="0" borderId="5" xfId="2" applyNumberFormat="1" applyFont="1" applyBorder="1" applyAlignment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167" fontId="4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 vertical="center"/>
    </xf>
    <xf numFmtId="166" fontId="9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6" fontId="9" fillId="0" borderId="0" xfId="0" applyNumberFormat="1" applyFont="1" applyAlignment="1">
      <alignment horizontal="center"/>
    </xf>
    <xf numFmtId="9" fontId="7" fillId="0" borderId="4" xfId="2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4" fillId="0" borderId="12" xfId="2" applyFont="1" applyBorder="1" applyAlignment="1" applyProtection="1">
      <alignment horizontal="left"/>
      <protection locked="0"/>
    </xf>
    <xf numFmtId="0" fontId="4" fillId="0" borderId="9" xfId="3" applyFont="1" applyBorder="1" applyAlignment="1">
      <alignment horizontal="left"/>
    </xf>
    <xf numFmtId="166" fontId="4" fillId="0" borderId="4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8" fontId="3" fillId="0" borderId="13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/>
    </xf>
    <xf numFmtId="0" fontId="5" fillId="0" borderId="18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8" fillId="0" borderId="5" xfId="2" applyFont="1" applyBorder="1" applyAlignment="1">
      <alignment horizontal="center" vertical="center" wrapText="1"/>
    </xf>
    <xf numFmtId="166" fontId="4" fillId="0" borderId="4" xfId="1" applyNumberFormat="1" applyFont="1" applyFill="1" applyBorder="1" applyAlignment="1">
      <alignment horizontal="center" vertical="center" wrapText="1"/>
    </xf>
    <xf numFmtId="166" fontId="4" fillId="0" borderId="8" xfId="1" applyNumberFormat="1" applyFont="1" applyFill="1" applyBorder="1" applyAlignment="1">
      <alignment horizontal="center" vertical="center" wrapText="1"/>
    </xf>
    <xf numFmtId="166" fontId="4" fillId="0" borderId="10" xfId="1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2" xfId="2" applyFont="1" applyBorder="1" applyAlignment="1" applyProtection="1">
      <alignment horizontal="left"/>
      <protection locked="0"/>
    </xf>
    <xf numFmtId="0" fontId="10" fillId="0" borderId="5" xfId="2" applyFont="1" applyBorder="1" applyAlignment="1">
      <alignment horizontal="center" vertical="center" wrapText="1"/>
    </xf>
    <xf numFmtId="0" fontId="2" fillId="0" borderId="19" xfId="2" applyBorder="1" applyAlignment="1">
      <alignment horizontal="left" vertical="center"/>
    </xf>
    <xf numFmtId="0" fontId="2" fillId="0" borderId="0" xfId="2" applyAlignment="1">
      <alignment horizontal="left" vertical="center"/>
    </xf>
    <xf numFmtId="0" fontId="2" fillId="0" borderId="17" xfId="2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7" fillId="0" borderId="6" xfId="2" applyFont="1" applyBorder="1" applyAlignment="1">
      <alignment horizontal="left" vertical="justify" wrapText="1"/>
    </xf>
    <xf numFmtId="0" fontId="17" fillId="0" borderId="9" xfId="2" applyFont="1" applyBorder="1" applyAlignment="1">
      <alignment horizontal="left" vertical="justify" wrapText="1"/>
    </xf>
    <xf numFmtId="0" fontId="15" fillId="0" borderId="4" xfId="2" applyFont="1" applyBorder="1" applyAlignment="1">
      <alignment horizontal="left" vertical="center" wrapText="1"/>
    </xf>
    <xf numFmtId="0" fontId="4" fillId="0" borderId="9" xfId="3" applyFont="1" applyBorder="1" applyAlignment="1">
      <alignment horizontal="left"/>
    </xf>
    <xf numFmtId="0" fontId="4" fillId="0" borderId="9" xfId="0" applyFont="1" applyBorder="1" applyAlignment="1" applyProtection="1">
      <alignment horizontal="left"/>
      <protection locked="0"/>
    </xf>
    <xf numFmtId="16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65" fontId="9" fillId="2" borderId="4" xfId="1" applyNumberFormat="1" applyFont="1" applyFill="1" applyBorder="1" applyAlignment="1" applyProtection="1">
      <alignment horizontal="center" vertical="center"/>
      <protection locked="0"/>
    </xf>
    <xf numFmtId="165" fontId="9" fillId="2" borderId="8" xfId="1" applyNumberFormat="1" applyFont="1" applyFill="1" applyBorder="1" applyAlignment="1" applyProtection="1">
      <alignment horizontal="center" vertical="center"/>
      <protection locked="0"/>
    </xf>
    <xf numFmtId="165" fontId="9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167" fontId="4" fillId="0" borderId="1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textRotation="90" wrapText="1"/>
    </xf>
    <xf numFmtId="0" fontId="9" fillId="0" borderId="8" xfId="2" applyFont="1" applyBorder="1" applyAlignment="1">
      <alignment horizontal="center" vertical="center" textRotation="90" wrapText="1"/>
    </xf>
    <xf numFmtId="0" fontId="9" fillId="0" borderId="10" xfId="2" applyFont="1" applyBorder="1" applyAlignment="1">
      <alignment horizontal="center" vertical="center" textRotation="90" wrapText="1"/>
    </xf>
    <xf numFmtId="0" fontId="15" fillId="0" borderId="5" xfId="2" applyFont="1" applyBorder="1" applyAlignment="1">
      <alignment horizontal="left" vertical="center" wrapText="1"/>
    </xf>
    <xf numFmtId="0" fontId="16" fillId="0" borderId="6" xfId="2" applyFont="1" applyBorder="1" applyAlignment="1">
      <alignment horizontal="left" vertical="justify" wrapText="1"/>
    </xf>
    <xf numFmtId="0" fontId="16" fillId="0" borderId="7" xfId="2" applyFont="1" applyBorder="1" applyAlignment="1">
      <alignment horizontal="left" vertical="justify" wrapText="1"/>
    </xf>
    <xf numFmtId="9" fontId="7" fillId="0" borderId="4" xfId="2" applyNumberFormat="1" applyFont="1" applyBorder="1" applyAlignment="1">
      <alignment horizontal="center" vertical="center" wrapText="1"/>
    </xf>
    <xf numFmtId="9" fontId="7" fillId="0" borderId="8" xfId="2" applyNumberFormat="1" applyFont="1" applyBorder="1" applyAlignment="1">
      <alignment horizontal="center" vertical="center" wrapText="1"/>
    </xf>
    <xf numFmtId="9" fontId="7" fillId="0" borderId="10" xfId="2" applyNumberFormat="1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/>
      <protection locked="0"/>
    </xf>
    <xf numFmtId="0" fontId="17" fillId="0" borderId="6" xfId="2" applyFont="1" applyBorder="1" applyAlignment="1">
      <alignment vertical="center" wrapText="1"/>
    </xf>
    <xf numFmtId="0" fontId="17" fillId="0" borderId="9" xfId="2" applyFont="1" applyBorder="1" applyAlignment="1">
      <alignment vertical="center" wrapText="1"/>
    </xf>
    <xf numFmtId="0" fontId="18" fillId="0" borderId="6" xfId="2" applyFont="1" applyBorder="1" applyAlignment="1">
      <alignment horizontal="left" vertical="center" wrapText="1"/>
    </xf>
    <xf numFmtId="0" fontId="18" fillId="0" borderId="9" xfId="2" applyFont="1" applyBorder="1" applyAlignment="1">
      <alignment horizontal="left" vertical="center" wrapText="1"/>
    </xf>
    <xf numFmtId="0" fontId="18" fillId="0" borderId="7" xfId="2" applyFont="1" applyBorder="1" applyAlignment="1">
      <alignment horizontal="left" vertical="center" wrapText="1"/>
    </xf>
    <xf numFmtId="0" fontId="19" fillId="0" borderId="6" xfId="2" applyFont="1" applyBorder="1" applyAlignment="1">
      <alignment horizontal="left" vertical="center" wrapText="1"/>
    </xf>
    <xf numFmtId="0" fontId="19" fillId="0" borderId="9" xfId="2" applyFont="1" applyBorder="1" applyAlignment="1">
      <alignment horizontal="left" vertical="center" wrapText="1"/>
    </xf>
    <xf numFmtId="0" fontId="18" fillId="0" borderId="6" xfId="2" applyFont="1" applyBorder="1" applyAlignment="1">
      <alignment horizontal="left" vertical="center"/>
    </xf>
    <xf numFmtId="0" fontId="18" fillId="0" borderId="9" xfId="2" applyFont="1" applyBorder="1" applyAlignment="1">
      <alignment horizontal="left" vertical="center"/>
    </xf>
    <xf numFmtId="0" fontId="18" fillId="0" borderId="7" xfId="2" applyFont="1" applyBorder="1" applyAlignment="1">
      <alignment horizontal="left" vertical="center"/>
    </xf>
    <xf numFmtId="0" fontId="17" fillId="0" borderId="22" xfId="2" applyFont="1" applyBorder="1" applyAlignment="1">
      <alignment horizontal="left" vertical="top" wrapText="1"/>
    </xf>
    <xf numFmtId="0" fontId="17" fillId="0" borderId="11" xfId="2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14" fontId="4" fillId="0" borderId="0" xfId="0" applyNumberFormat="1" applyFont="1" applyAlignment="1" applyProtection="1">
      <alignment horizontal="left"/>
      <protection locked="0"/>
    </xf>
    <xf numFmtId="0" fontId="3" fillId="0" borderId="13" xfId="3" applyFont="1" applyBorder="1" applyAlignment="1">
      <alignment horizontal="left" vertical="center"/>
    </xf>
    <xf numFmtId="0" fontId="3" fillId="0" borderId="15" xfId="3" applyFont="1" applyBorder="1" applyAlignment="1">
      <alignment horizontal="left" vertical="center"/>
    </xf>
    <xf numFmtId="0" fontId="3" fillId="0" borderId="14" xfId="3" applyFont="1" applyBorder="1" applyAlignment="1">
      <alignment horizontal="left" vertical="center"/>
    </xf>
    <xf numFmtId="0" fontId="4" fillId="0" borderId="0" xfId="3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27" xfId="3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2" xfId="3" applyFont="1" applyBorder="1" applyAlignment="1">
      <alignment horizontal="left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18" fillId="0" borderId="1" xfId="2" applyFont="1" applyBorder="1" applyAlignment="1">
      <alignment horizontal="left" vertical="center"/>
    </xf>
    <xf numFmtId="0" fontId="18" fillId="0" borderId="3" xfId="2" applyFont="1" applyBorder="1" applyAlignment="1">
      <alignment horizontal="left" vertical="center"/>
    </xf>
    <xf numFmtId="0" fontId="18" fillId="0" borderId="2" xfId="2" applyFont="1" applyBorder="1" applyAlignment="1">
      <alignment horizontal="left" vertical="center"/>
    </xf>
    <xf numFmtId="0" fontId="17" fillId="0" borderId="1" xfId="2" applyFont="1" applyBorder="1" applyAlignment="1">
      <alignment horizontal="left" vertical="top" wrapText="1"/>
    </xf>
    <xf numFmtId="0" fontId="17" fillId="0" borderId="3" xfId="2" applyFont="1" applyBorder="1" applyAlignment="1">
      <alignment horizontal="left" vertical="top" wrapText="1"/>
    </xf>
    <xf numFmtId="0" fontId="10" fillId="0" borderId="4" xfId="2" applyFont="1" applyBorder="1" applyAlignment="1">
      <alignment horizontal="center" vertical="center" wrapText="1"/>
    </xf>
    <xf numFmtId="0" fontId="2" fillId="0" borderId="5" xfId="2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66" fontId="4" fillId="2" borderId="5" xfId="0" applyNumberFormat="1" applyFont="1" applyFill="1" applyBorder="1" applyAlignment="1" applyProtection="1">
      <alignment horizontal="center" vertical="center"/>
      <protection locked="0"/>
    </xf>
    <xf numFmtId="166" fontId="4" fillId="0" borderId="5" xfId="0" applyNumberFormat="1" applyFont="1" applyBorder="1" applyAlignment="1">
      <alignment horizontal="center" vertical="center"/>
    </xf>
    <xf numFmtId="0" fontId="23" fillId="0" borderId="5" xfId="8" applyBorder="1"/>
    <xf numFmtId="14" fontId="23" fillId="0" borderId="5" xfId="8" applyNumberFormat="1" applyBorder="1" applyAlignment="1">
      <alignment horizontal="left"/>
    </xf>
  </cellXfs>
  <cellStyles count="9">
    <cellStyle name="Dezimal 2" xfId="5" xr:uid="{00000000-0005-0000-0000-000000000000}"/>
    <cellStyle name="Dezimal 2 2" xfId="6" xr:uid="{00000000-0005-0000-0000-000001000000}"/>
    <cellStyle name="Normal" xfId="0" builtinId="0"/>
    <cellStyle name="Normal 2" xfId="3" xr:uid="{00000000-0005-0000-0000-000003000000}"/>
    <cellStyle name="Normal 3" xfId="7" xr:uid="{00000000-0005-0000-0000-000004000000}"/>
    <cellStyle name="Normal 4" xfId="8" xr:uid="{00000000-0005-0000-0000-000005000000}"/>
    <cellStyle name="Standard 2" xfId="2" xr:uid="{00000000-0005-0000-0000-000006000000}"/>
    <cellStyle name="Tusental" xfId="1" builtinId="3"/>
    <cellStyle name="Tusental 2" xfId="4" xr:uid="{00000000-0005-0000-0000-000008000000}"/>
  </cellStyles>
  <dxfs count="184"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04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0844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04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2487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4130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5773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700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04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04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0844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04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2487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4130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5773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700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700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19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2344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19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35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19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19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2344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19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35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35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1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1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1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1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2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2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2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2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2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2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2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2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2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2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2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2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2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2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2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2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20410</xdr:colOff>
      <xdr:row>36</xdr:row>
      <xdr:rowOff>190500</xdr:rowOff>
    </xdr:from>
    <xdr:ext cx="304800" cy="304120"/>
    <xdr:sp macro="" textlink="">
      <xdr:nvSpPr>
        <xdr:cNvPr id="2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20410" y="746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1911803</xdr:colOff>
      <xdr:row>37</xdr:row>
      <xdr:rowOff>0</xdr:rowOff>
    </xdr:from>
    <xdr:ext cx="304800" cy="304120"/>
    <xdr:sp macro="" textlink="">
      <xdr:nvSpPr>
        <xdr:cNvPr id="2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5220153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401411</xdr:colOff>
      <xdr:row>41</xdr:row>
      <xdr:rowOff>129267</xdr:rowOff>
    </xdr:from>
    <xdr:ext cx="304800" cy="304120"/>
    <xdr:sp macro="" textlink="">
      <xdr:nvSpPr>
        <xdr:cNvPr id="2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5735411" y="841601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217714</xdr:colOff>
      <xdr:row>41</xdr:row>
      <xdr:rowOff>68036</xdr:rowOff>
    </xdr:from>
    <xdr:ext cx="304800" cy="304120"/>
    <xdr:sp macro="" textlink="">
      <xdr:nvSpPr>
        <xdr:cNvPr id="2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802914" y="835478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2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1911803</xdr:colOff>
      <xdr:row>53</xdr:row>
      <xdr:rowOff>0</xdr:rowOff>
    </xdr:from>
    <xdr:ext cx="304800" cy="304120"/>
    <xdr:sp macro="" textlink="">
      <xdr:nvSpPr>
        <xdr:cNvPr id="2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5220153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401411</xdr:colOff>
      <xdr:row>57</xdr:row>
      <xdr:rowOff>129267</xdr:rowOff>
    </xdr:from>
    <xdr:ext cx="304800" cy="304120"/>
    <xdr:sp macro="" textlink="">
      <xdr:nvSpPr>
        <xdr:cNvPr id="2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5735411" y="1166721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217714</xdr:colOff>
      <xdr:row>57</xdr:row>
      <xdr:rowOff>68036</xdr:rowOff>
    </xdr:from>
    <xdr:ext cx="304800" cy="304120"/>
    <xdr:sp macro="" textlink="">
      <xdr:nvSpPr>
        <xdr:cNvPr id="2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802914" y="1160598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2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3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3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3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3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3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3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3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3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3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3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3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3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3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3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3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3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3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3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3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3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3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3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3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3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3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3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3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3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3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3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3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3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3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3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3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299585"/>
    <xdr:sp macro="" textlink="">
      <xdr:nvSpPr>
        <xdr:cNvPr id="3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299585"/>
    <xdr:sp macro="" textlink="">
      <xdr:nvSpPr>
        <xdr:cNvPr id="3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299585"/>
    <xdr:sp macro="" textlink="">
      <xdr:nvSpPr>
        <xdr:cNvPr id="3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299585"/>
    <xdr:sp macro="" textlink="">
      <xdr:nvSpPr>
        <xdr:cNvPr id="3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299585"/>
    <xdr:sp macro="" textlink="">
      <xdr:nvSpPr>
        <xdr:cNvPr id="3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3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3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299585"/>
    <xdr:sp macro="" textlink="">
      <xdr:nvSpPr>
        <xdr:cNvPr id="3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299585"/>
    <xdr:sp macro="" textlink="">
      <xdr:nvSpPr>
        <xdr:cNvPr id="4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299585"/>
    <xdr:sp macro="" textlink="">
      <xdr:nvSpPr>
        <xdr:cNvPr id="4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99585"/>
    <xdr:sp macro="" textlink="">
      <xdr:nvSpPr>
        <xdr:cNvPr id="4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4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4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299585"/>
    <xdr:sp macro="" textlink="">
      <xdr:nvSpPr>
        <xdr:cNvPr id="4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4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4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4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4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299585"/>
    <xdr:sp macro="" textlink="">
      <xdr:nvSpPr>
        <xdr:cNvPr id="4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4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4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4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299585"/>
    <xdr:sp macro="" textlink="">
      <xdr:nvSpPr>
        <xdr:cNvPr id="4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4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4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4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4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4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299585"/>
    <xdr:sp macro="" textlink="">
      <xdr:nvSpPr>
        <xdr:cNvPr id="4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4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4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4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299585"/>
    <xdr:sp macro="" textlink="">
      <xdr:nvSpPr>
        <xdr:cNvPr id="4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4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4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4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4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4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299585"/>
    <xdr:sp macro="" textlink="">
      <xdr:nvSpPr>
        <xdr:cNvPr id="4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4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4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4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299585"/>
    <xdr:sp macro="" textlink="">
      <xdr:nvSpPr>
        <xdr:cNvPr id="4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4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4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4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4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4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299585"/>
    <xdr:sp macro="" textlink="">
      <xdr:nvSpPr>
        <xdr:cNvPr id="4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4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4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4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299585"/>
    <xdr:sp macro="" textlink="">
      <xdr:nvSpPr>
        <xdr:cNvPr id="4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4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4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4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4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4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299585"/>
    <xdr:sp macro="" textlink="">
      <xdr:nvSpPr>
        <xdr:cNvPr id="4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4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299585"/>
    <xdr:sp macro="" textlink="">
      <xdr:nvSpPr>
        <xdr:cNvPr id="4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4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4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4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4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4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1911803</xdr:colOff>
      <xdr:row>61</xdr:row>
      <xdr:rowOff>0</xdr:rowOff>
    </xdr:from>
    <xdr:ext cx="304800" cy="304120"/>
    <xdr:sp macro="" textlink="">
      <xdr:nvSpPr>
        <xdr:cNvPr id="4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5220153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4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4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4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5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5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5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5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5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5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5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5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5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5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5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5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5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5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299585"/>
    <xdr:sp macro="" textlink="">
      <xdr:nvSpPr>
        <xdr:cNvPr id="5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5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5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5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299585"/>
    <xdr:sp macro="" textlink="">
      <xdr:nvSpPr>
        <xdr:cNvPr id="5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5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5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5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5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5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299585"/>
    <xdr:sp macro="" textlink="">
      <xdr:nvSpPr>
        <xdr:cNvPr id="5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5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299585"/>
    <xdr:sp macro="" textlink="">
      <xdr:nvSpPr>
        <xdr:cNvPr id="5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5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5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5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5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5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299585"/>
    <xdr:sp macro="" textlink="">
      <xdr:nvSpPr>
        <xdr:cNvPr id="5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299585"/>
    <xdr:sp macro="" textlink="">
      <xdr:nvSpPr>
        <xdr:cNvPr id="5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5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5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5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5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5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5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5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5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5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5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5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5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5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6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6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1911803</xdr:colOff>
      <xdr:row>65</xdr:row>
      <xdr:rowOff>0</xdr:rowOff>
    </xdr:from>
    <xdr:ext cx="304800" cy="304120"/>
    <xdr:sp macro="" textlink="">
      <xdr:nvSpPr>
        <xdr:cNvPr id="6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5222874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6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6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6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6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299585"/>
    <xdr:sp macro="" textlink="">
      <xdr:nvSpPr>
        <xdr:cNvPr id="6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299585"/>
    <xdr:sp macro="" textlink="">
      <xdr:nvSpPr>
        <xdr:cNvPr id="6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6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6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6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6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6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6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6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6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6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6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6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6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6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6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6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6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6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6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1911803</xdr:colOff>
      <xdr:row>69</xdr:row>
      <xdr:rowOff>0</xdr:rowOff>
    </xdr:from>
    <xdr:ext cx="304800" cy="304120"/>
    <xdr:sp macro="" textlink="">
      <xdr:nvSpPr>
        <xdr:cNvPr id="7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5222874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7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7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7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7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299585"/>
    <xdr:sp macro="" textlink="">
      <xdr:nvSpPr>
        <xdr:cNvPr id="7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299585"/>
    <xdr:sp macro="" textlink="">
      <xdr:nvSpPr>
        <xdr:cNvPr id="7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7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1911803</xdr:colOff>
      <xdr:row>73</xdr:row>
      <xdr:rowOff>0</xdr:rowOff>
    </xdr:from>
    <xdr:ext cx="304800" cy="304120"/>
    <xdr:sp macro="" textlink="">
      <xdr:nvSpPr>
        <xdr:cNvPr id="7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5222874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7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8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8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8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8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8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8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8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8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8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666750</xdr:colOff>
      <xdr:row>46</xdr:row>
      <xdr:rowOff>136071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66750" y="94773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7911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9201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666750</xdr:colOff>
      <xdr:row>66</xdr:row>
      <xdr:rowOff>136071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66750" y="94773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04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0844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0434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2487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076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4130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3719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5773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53626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700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1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1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6804</xdr:rowOff>
    </xdr:from>
    <xdr:ext cx="304800" cy="304120"/>
    <xdr:sp macro="" textlink="">
      <xdr:nvSpPr>
        <xdr:cNvPr id="1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831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1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1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2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2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2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2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2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100013</xdr:rowOff>
    </xdr:to>
    <xdr:sp macro="" textlink="">
      <xdr:nvSpPr>
        <xdr:cNvPr id="2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2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2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2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100013</xdr:rowOff>
    </xdr:to>
    <xdr:sp macro="" textlink="">
      <xdr:nvSpPr>
        <xdr:cNvPr id="2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2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2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100013</xdr:rowOff>
    </xdr:to>
    <xdr:sp macro="" textlink="">
      <xdr:nvSpPr>
        <xdr:cNvPr id="2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100013</xdr:rowOff>
    </xdr:to>
    <xdr:sp macro="" textlink="">
      <xdr:nvSpPr>
        <xdr:cNvPr id="2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3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3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3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3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3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3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3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3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3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3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3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3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3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666750</xdr:colOff>
      <xdr:row>70</xdr:row>
      <xdr:rowOff>136071</xdr:rowOff>
    </xdr:from>
    <xdr:ext cx="304800" cy="304120"/>
    <xdr:sp macro="" textlink="">
      <xdr:nvSpPr>
        <xdr:cNvPr id="3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66750" y="1330778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71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71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71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6804</xdr:rowOff>
    </xdr:from>
    <xdr:ext cx="304800" cy="304120"/>
    <xdr:sp macro="" textlink="">
      <xdr:nvSpPr>
        <xdr:cNvPr id="3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723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71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71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71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4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71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4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71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4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71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0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100013</xdr:rowOff>
    </xdr:to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100013</xdr:rowOff>
    </xdr:to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100013</xdr:rowOff>
    </xdr:to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100013</xdr:rowOff>
    </xdr:to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299584"/>
    <xdr:sp macro="" textlink="">
      <xdr:nvSpPr>
        <xdr:cNvPr id="1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299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9071</xdr:colOff>
      <xdr:row>65</xdr:row>
      <xdr:rowOff>0</xdr:rowOff>
    </xdr:from>
    <xdr:ext cx="304800" cy="304120"/>
    <xdr:sp macro="" textlink="">
      <xdr:nvSpPr>
        <xdr:cNvPr id="1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071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48"/>
  <sheetViews>
    <sheetView tabSelected="1" workbookViewId="0">
      <selection activeCell="F1" sqref="F1"/>
    </sheetView>
  </sheetViews>
  <sheetFormatPr defaultColWidth="9.1796875" defaultRowHeight="12.5" x14ac:dyDescent="0.25"/>
  <cols>
    <col min="1" max="1" width="18" style="11" customWidth="1"/>
    <col min="2" max="4" width="15.7265625" style="11" customWidth="1"/>
    <col min="5" max="5" width="17.81640625" style="11" customWidth="1"/>
    <col min="6" max="18" width="15.7265625" style="11" customWidth="1"/>
    <col min="19" max="16384" width="9.1796875" style="11"/>
  </cols>
  <sheetData>
    <row r="1" spans="1:6" s="14" customFormat="1" ht="18" x14ac:dyDescent="0.4">
      <c r="A1" s="14" t="s">
        <v>62</v>
      </c>
    </row>
    <row r="3" spans="1:6" ht="13.15" customHeight="1" x14ac:dyDescent="0.3">
      <c r="A3" s="13" t="s">
        <v>122</v>
      </c>
    </row>
    <row r="4" spans="1:6" ht="15.75" customHeight="1" x14ac:dyDescent="0.25"/>
    <row r="5" spans="1:6" ht="15.75" customHeight="1" x14ac:dyDescent="0.25">
      <c r="A5" s="36" t="s">
        <v>117</v>
      </c>
    </row>
    <row r="6" spans="1:6" ht="16.5" customHeight="1" x14ac:dyDescent="0.25">
      <c r="A6" s="11" t="s">
        <v>61</v>
      </c>
    </row>
    <row r="7" spans="1:6" ht="16.5" customHeight="1" x14ac:dyDescent="0.25">
      <c r="A7" s="11" t="s">
        <v>91</v>
      </c>
    </row>
    <row r="8" spans="1:6" ht="19.899999999999999" customHeight="1" x14ac:dyDescent="0.25">
      <c r="A8" s="11" t="s">
        <v>92</v>
      </c>
    </row>
    <row r="9" spans="1:6" ht="19.5" customHeight="1" x14ac:dyDescent="0.25">
      <c r="A9" s="11" t="s">
        <v>80</v>
      </c>
      <c r="E9" s="34"/>
    </row>
    <row r="10" spans="1:6" ht="19.5" customHeight="1" x14ac:dyDescent="0.25"/>
    <row r="12" spans="1:6" ht="13" x14ac:dyDescent="0.3">
      <c r="A12" s="31" t="s">
        <v>77</v>
      </c>
    </row>
    <row r="13" spans="1:6" x14ac:dyDescent="0.25">
      <c r="A13" s="11" t="s">
        <v>78</v>
      </c>
    </row>
    <row r="14" spans="1:6" x14ac:dyDescent="0.25">
      <c r="A14" s="32" t="s">
        <v>75</v>
      </c>
      <c r="B14" s="32"/>
      <c r="C14" s="32"/>
      <c r="D14" s="32"/>
      <c r="E14" s="32"/>
      <c r="F14" s="32"/>
    </row>
    <row r="17" spans="1:4" s="10" customFormat="1" ht="17.5" x14ac:dyDescent="0.35">
      <c r="A17" s="10" t="s">
        <v>59</v>
      </c>
    </row>
    <row r="18" spans="1:4" s="13" customFormat="1" ht="13" x14ac:dyDescent="0.3">
      <c r="A18" s="15"/>
      <c r="B18" s="31" t="s">
        <v>121</v>
      </c>
      <c r="C18" s="31" t="s">
        <v>50</v>
      </c>
      <c r="D18" s="31" t="s">
        <v>81</v>
      </c>
    </row>
    <row r="19" spans="1:4" x14ac:dyDescent="0.25">
      <c r="A19" s="12" t="s">
        <v>70</v>
      </c>
      <c r="B19" s="12" t="s">
        <v>71</v>
      </c>
      <c r="C19" s="12" t="s">
        <v>72</v>
      </c>
      <c r="D19" s="12" t="s">
        <v>82</v>
      </c>
    </row>
    <row r="20" spans="1:4" x14ac:dyDescent="0.25">
      <c r="A20" s="33" t="s">
        <v>73</v>
      </c>
      <c r="B20" s="33" t="s">
        <v>71</v>
      </c>
      <c r="C20" s="33" t="s">
        <v>74</v>
      </c>
      <c r="D20" s="33" t="s">
        <v>82</v>
      </c>
    </row>
    <row r="22" spans="1:4" ht="13" x14ac:dyDescent="0.3">
      <c r="A22" s="13" t="s">
        <v>64</v>
      </c>
    </row>
    <row r="23" spans="1:4" ht="15" customHeight="1" x14ac:dyDescent="0.25">
      <c r="A23" s="11" t="s">
        <v>83</v>
      </c>
    </row>
    <row r="24" spans="1:4" ht="17.649999999999999" customHeight="1" x14ac:dyDescent="0.25">
      <c r="A24" s="11" t="s">
        <v>90</v>
      </c>
    </row>
    <row r="26" spans="1:4" ht="13" x14ac:dyDescent="0.3">
      <c r="A26" s="15" t="s">
        <v>66</v>
      </c>
      <c r="B26" s="15" t="s">
        <v>67</v>
      </c>
      <c r="C26" s="15" t="s">
        <v>60</v>
      </c>
    </row>
    <row r="27" spans="1:4" x14ac:dyDescent="0.25">
      <c r="A27" s="12" t="s">
        <v>65</v>
      </c>
      <c r="B27" s="12" t="s">
        <v>29</v>
      </c>
      <c r="C27" s="12"/>
    </row>
    <row r="28" spans="1:4" x14ac:dyDescent="0.25">
      <c r="A28" s="12" t="s">
        <v>50</v>
      </c>
      <c r="B28" s="12" t="s">
        <v>68</v>
      </c>
      <c r="C28" s="12"/>
    </row>
    <row r="29" spans="1:4" x14ac:dyDescent="0.25">
      <c r="A29" s="12" t="s">
        <v>56</v>
      </c>
      <c r="B29" s="12"/>
      <c r="C29" s="12" t="s">
        <v>84</v>
      </c>
    </row>
    <row r="32" spans="1:4" ht="13" x14ac:dyDescent="0.3">
      <c r="A32" s="15" t="s">
        <v>85</v>
      </c>
      <c r="B32" s="15" t="s">
        <v>67</v>
      </c>
      <c r="C32" s="15" t="s">
        <v>86</v>
      </c>
      <c r="D32" s="15" t="s">
        <v>60</v>
      </c>
    </row>
    <row r="33" spans="1:6" x14ac:dyDescent="0.25">
      <c r="A33" s="12" t="s">
        <v>65</v>
      </c>
      <c r="B33" s="12" t="s">
        <v>29</v>
      </c>
      <c r="C33" s="12" t="s">
        <v>29</v>
      </c>
      <c r="D33" s="12" t="s">
        <v>88</v>
      </c>
    </row>
    <row r="34" spans="1:6" x14ac:dyDescent="0.25">
      <c r="A34" s="12" t="s">
        <v>50</v>
      </c>
      <c r="B34" s="12" t="s">
        <v>68</v>
      </c>
      <c r="C34" s="12" t="s">
        <v>68</v>
      </c>
      <c r="D34" s="12" t="s">
        <v>89</v>
      </c>
    </row>
    <row r="35" spans="1:6" x14ac:dyDescent="0.25">
      <c r="A35" s="12" t="s">
        <v>56</v>
      </c>
      <c r="B35" s="12"/>
      <c r="C35" s="12"/>
      <c r="D35" s="12" t="s">
        <v>87</v>
      </c>
    </row>
    <row r="38" spans="1:6" ht="18.5" x14ac:dyDescent="0.45">
      <c r="A38" s="35" t="s">
        <v>93</v>
      </c>
      <c r="B38"/>
      <c r="C38" s="36"/>
      <c r="D38" s="36"/>
      <c r="E38" s="36"/>
      <c r="F38" s="36"/>
    </row>
    <row r="39" spans="1:6" ht="16.149999999999999" customHeight="1" x14ac:dyDescent="0.3">
      <c r="A39" s="37" t="s">
        <v>94</v>
      </c>
      <c r="B39" s="36"/>
      <c r="C39" s="38"/>
      <c r="D39" s="38"/>
      <c r="E39" s="38"/>
      <c r="F39" s="36"/>
    </row>
    <row r="40" spans="1:6" ht="17.25" customHeight="1" x14ac:dyDescent="0.35">
      <c r="A40" s="39" t="s">
        <v>95</v>
      </c>
      <c r="B40"/>
      <c r="C40" s="36"/>
      <c r="D40" s="36"/>
      <c r="E40" s="36"/>
      <c r="F40" s="36"/>
    </row>
    <row r="41" spans="1:6" ht="18" customHeight="1" x14ac:dyDescent="0.3">
      <c r="A41" s="37" t="s">
        <v>96</v>
      </c>
      <c r="B41" s="36"/>
      <c r="C41" s="38"/>
      <c r="D41" s="38"/>
      <c r="E41" s="38"/>
      <c r="F41" s="36"/>
    </row>
    <row r="42" spans="1:6" ht="13" x14ac:dyDescent="0.3">
      <c r="A42" s="37"/>
      <c r="B42" s="36"/>
      <c r="C42" s="38"/>
      <c r="D42" s="38"/>
      <c r="E42" s="38"/>
      <c r="F42" s="36"/>
    </row>
    <row r="43" spans="1:6" ht="15.75" customHeight="1" x14ac:dyDescent="0.3">
      <c r="A43" s="37" t="s">
        <v>97</v>
      </c>
      <c r="B43" s="36"/>
      <c r="C43" s="38"/>
      <c r="D43" s="38"/>
      <c r="E43" s="38"/>
      <c r="F43" s="36"/>
    </row>
    <row r="44" spans="1:6" ht="17.649999999999999" customHeight="1" thickBot="1" x14ac:dyDescent="0.35">
      <c r="A44" s="37" t="s">
        <v>98</v>
      </c>
      <c r="B44" s="37"/>
      <c r="C44" s="38"/>
      <c r="D44" s="38"/>
      <c r="E44" s="38"/>
      <c r="F44" s="40"/>
    </row>
    <row r="45" spans="1:6" ht="17.649999999999999" customHeight="1" x14ac:dyDescent="0.3">
      <c r="A45" s="37" t="s">
        <v>99</v>
      </c>
      <c r="B45" s="36"/>
      <c r="C45" s="38"/>
      <c r="D45" s="38"/>
      <c r="E45" s="38"/>
      <c r="F45" s="36"/>
    </row>
    <row r="46" spans="1:6" ht="17.649999999999999" customHeight="1" x14ac:dyDescent="0.3">
      <c r="A46" s="37" t="s">
        <v>100</v>
      </c>
      <c r="B46" s="36"/>
      <c r="C46" s="38"/>
      <c r="D46" s="38"/>
      <c r="E46" s="38"/>
      <c r="F46" s="36"/>
    </row>
    <row r="47" spans="1:6" ht="13" x14ac:dyDescent="0.3">
      <c r="A47" s="37"/>
      <c r="B47" s="36"/>
      <c r="C47" s="38"/>
      <c r="D47" s="38"/>
      <c r="E47" s="38"/>
      <c r="F47" s="36"/>
    </row>
    <row r="48" spans="1:6" ht="16.149999999999999" customHeight="1" x14ac:dyDescent="0.3">
      <c r="A48" s="37" t="s">
        <v>101</v>
      </c>
      <c r="B48" s="36"/>
      <c r="C48" s="38"/>
      <c r="D48" s="38"/>
      <c r="E48" s="38"/>
      <c r="F48" s="36"/>
    </row>
  </sheetData>
  <conditionalFormatting sqref="F44">
    <cfRule type="expression" priority="1" stopIfTrue="1">
      <formula>COUNTBLANK(#REF!)=1</formula>
    </cfRule>
    <cfRule type="containsBlanks" dxfId="183" priority="2">
      <formula>LEN(TRIM(F44))=0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5"/>
  <sheetViews>
    <sheetView showZeros="0" view="pageLayout" zoomScaleNormal="120" workbookViewId="0">
      <selection activeCell="G1" sqref="G1"/>
    </sheetView>
  </sheetViews>
  <sheetFormatPr defaultColWidth="9" defaultRowHeight="13.5" x14ac:dyDescent="0.3"/>
  <cols>
    <col min="1" max="2" width="8.7265625" style="4" customWidth="1"/>
    <col min="3" max="10" width="7.54296875" style="4" customWidth="1"/>
    <col min="11" max="11" width="7.453125" style="4" customWidth="1"/>
    <col min="12" max="12" width="7.7265625" style="4" customWidth="1"/>
    <col min="13" max="16384" width="9" style="4"/>
  </cols>
  <sheetData>
    <row r="1" spans="1:12" ht="18" customHeight="1" thickBot="1" x14ac:dyDescent="0.35">
      <c r="A1" s="232" t="s">
        <v>76</v>
      </c>
      <c r="B1" s="232"/>
      <c r="C1" s="232"/>
      <c r="D1" s="232"/>
      <c r="E1" s="232"/>
      <c r="F1" s="232"/>
      <c r="H1" s="226" t="s">
        <v>58</v>
      </c>
      <c r="I1" s="227"/>
      <c r="J1" s="227"/>
      <c r="K1" s="228"/>
      <c r="L1" s="141"/>
    </row>
    <row r="2" spans="1:12" ht="18" customHeight="1" thickBot="1" x14ac:dyDescent="0.35">
      <c r="A2" s="232" t="s">
        <v>29</v>
      </c>
      <c r="B2" s="232"/>
      <c r="C2" s="232"/>
      <c r="D2" s="232"/>
      <c r="E2" s="232"/>
      <c r="F2" s="232"/>
      <c r="H2" s="226" t="s">
        <v>57</v>
      </c>
      <c r="I2" s="227"/>
      <c r="J2" s="227"/>
      <c r="K2" s="228"/>
      <c r="L2" s="141"/>
    </row>
    <row r="3" spans="1:12" ht="18" customHeight="1" thickBot="1" x14ac:dyDescent="0.35">
      <c r="A3" s="229"/>
      <c r="B3" s="229"/>
      <c r="C3" s="225"/>
      <c r="D3" s="225"/>
      <c r="E3" s="225"/>
      <c r="F3" s="225"/>
      <c r="H3" s="226" t="s">
        <v>11</v>
      </c>
      <c r="I3" s="227"/>
      <c r="J3" s="227"/>
      <c r="K3" s="228"/>
      <c r="L3" s="141"/>
    </row>
    <row r="4" spans="1:12" ht="18" customHeight="1" x14ac:dyDescent="0.3">
      <c r="A4" s="229"/>
      <c r="B4" s="229"/>
      <c r="C4" s="230"/>
      <c r="D4" s="230"/>
      <c r="E4" s="230"/>
      <c r="F4" s="230"/>
      <c r="H4" s="231" t="s">
        <v>13</v>
      </c>
      <c r="I4" s="231"/>
      <c r="J4" s="231"/>
      <c r="K4" s="231"/>
      <c r="L4" s="231"/>
    </row>
    <row r="5" spans="1:12" ht="18" customHeight="1" x14ac:dyDescent="0.3">
      <c r="A5" s="234" t="s">
        <v>10</v>
      </c>
      <c r="B5" s="234"/>
      <c r="C5" s="235"/>
      <c r="D5" s="235"/>
      <c r="E5" s="235"/>
      <c r="F5" s="235"/>
      <c r="H5" s="1" t="s">
        <v>15</v>
      </c>
      <c r="I5" s="210"/>
      <c r="J5" s="210"/>
      <c r="K5" s="210"/>
      <c r="L5" s="210"/>
    </row>
    <row r="6" spans="1:12" ht="18" customHeight="1" x14ac:dyDescent="0.3">
      <c r="A6" s="181" t="s">
        <v>12</v>
      </c>
      <c r="B6" s="181"/>
      <c r="C6" s="182"/>
      <c r="D6" s="182"/>
      <c r="E6" s="182"/>
      <c r="F6" s="182"/>
      <c r="H6" s="30" t="s">
        <v>16</v>
      </c>
      <c r="I6" s="182"/>
      <c r="J6" s="182"/>
      <c r="K6" s="182"/>
      <c r="L6" s="182"/>
    </row>
    <row r="7" spans="1:12" ht="18" customHeight="1" x14ac:dyDescent="0.3">
      <c r="A7" s="153" t="s">
        <v>14</v>
      </c>
      <c r="B7" s="153"/>
      <c r="C7" s="182"/>
      <c r="D7" s="182"/>
      <c r="E7" s="182"/>
      <c r="F7" s="182"/>
      <c r="H7" s="30" t="s">
        <v>18</v>
      </c>
      <c r="I7" s="182"/>
      <c r="J7" s="182"/>
      <c r="K7" s="182"/>
      <c r="L7" s="182"/>
    </row>
    <row r="8" spans="1:12" ht="18" customHeight="1" x14ac:dyDescent="0.3">
      <c r="A8" s="153" t="s">
        <v>54</v>
      </c>
      <c r="B8" s="153"/>
      <c r="C8" s="182"/>
      <c r="D8" s="182"/>
      <c r="E8" s="182"/>
      <c r="F8" s="182"/>
      <c r="H8" s="30" t="s">
        <v>19</v>
      </c>
      <c r="I8" s="182"/>
      <c r="J8" s="182"/>
      <c r="K8" s="182"/>
      <c r="L8" s="182"/>
    </row>
    <row r="9" spans="1:12" ht="18" customHeight="1" x14ac:dyDescent="0.3">
      <c r="A9" s="153" t="s">
        <v>17</v>
      </c>
      <c r="B9" s="153"/>
      <c r="C9" s="182"/>
      <c r="D9" s="182"/>
      <c r="E9" s="182"/>
      <c r="F9" s="182"/>
      <c r="H9" s="30" t="s">
        <v>20</v>
      </c>
      <c r="I9" s="233"/>
      <c r="J9" s="233"/>
      <c r="K9" s="233"/>
      <c r="L9" s="233"/>
    </row>
    <row r="10" spans="1:12" ht="18" customHeight="1" x14ac:dyDescent="0.3">
      <c r="A10" s="181" t="s">
        <v>28</v>
      </c>
      <c r="B10" s="181"/>
      <c r="C10" s="182"/>
      <c r="D10" s="182"/>
      <c r="E10" s="182"/>
      <c r="F10" s="182"/>
      <c r="H10" s="30" t="s">
        <v>21</v>
      </c>
      <c r="I10" s="182"/>
      <c r="J10" s="182"/>
      <c r="K10" s="182"/>
      <c r="L10" s="182"/>
    </row>
    <row r="11" spans="1:12" ht="16" customHeight="1" x14ac:dyDescent="0.3">
      <c r="A11" s="2"/>
      <c r="B11" s="3"/>
    </row>
    <row r="12" spans="1:12" ht="15.75" customHeight="1" x14ac:dyDescent="0.3">
      <c r="E12" s="24">
        <v>1</v>
      </c>
      <c r="F12" s="24">
        <v>2</v>
      </c>
      <c r="G12" s="24">
        <v>3</v>
      </c>
      <c r="H12" s="24">
        <v>4</v>
      </c>
      <c r="I12" s="24">
        <v>5</v>
      </c>
      <c r="J12" s="24">
        <v>6</v>
      </c>
      <c r="K12" s="223" t="s">
        <v>22</v>
      </c>
      <c r="L12" s="223"/>
    </row>
    <row r="13" spans="1:12" ht="18" customHeight="1" x14ac:dyDescent="0.3">
      <c r="A13" s="184" t="s">
        <v>23</v>
      </c>
      <c r="B13" s="184"/>
      <c r="C13" s="184"/>
      <c r="D13" s="184"/>
      <c r="E13" s="42"/>
      <c r="F13" s="42"/>
      <c r="G13" s="42"/>
      <c r="H13" s="42"/>
      <c r="I13" s="42"/>
      <c r="J13" s="42"/>
      <c r="K13" s="183">
        <f t="shared" ref="K13:K18" si="0">SUM(E13:J13)</f>
        <v>0</v>
      </c>
      <c r="L13" s="183"/>
    </row>
    <row r="14" spans="1:12" ht="18" customHeight="1" x14ac:dyDescent="0.3">
      <c r="A14" s="184" t="s">
        <v>30</v>
      </c>
      <c r="B14" s="184"/>
      <c r="C14" s="184"/>
      <c r="D14" s="184"/>
      <c r="E14" s="42"/>
      <c r="F14" s="42"/>
      <c r="G14" s="42"/>
      <c r="H14" s="42"/>
      <c r="I14" s="42"/>
      <c r="J14" s="42"/>
      <c r="K14" s="183">
        <f t="shared" si="0"/>
        <v>0</v>
      </c>
      <c r="L14" s="183"/>
    </row>
    <row r="15" spans="1:12" ht="18" customHeight="1" x14ac:dyDescent="0.3">
      <c r="A15" s="184" t="s">
        <v>31</v>
      </c>
      <c r="B15" s="184"/>
      <c r="C15" s="184"/>
      <c r="D15" s="184"/>
      <c r="E15" s="42"/>
      <c r="F15" s="42"/>
      <c r="G15" s="42"/>
      <c r="H15" s="42"/>
      <c r="I15" s="42"/>
      <c r="J15" s="42"/>
      <c r="K15" s="183">
        <f t="shared" si="0"/>
        <v>0</v>
      </c>
      <c r="L15" s="183"/>
    </row>
    <row r="16" spans="1:12" ht="18" customHeight="1" x14ac:dyDescent="0.3">
      <c r="A16" s="224" t="s">
        <v>55</v>
      </c>
      <c r="B16" s="224"/>
      <c r="C16" s="224"/>
      <c r="D16" s="224"/>
      <c r="E16" s="42"/>
      <c r="F16" s="42"/>
      <c r="G16" s="42"/>
      <c r="H16" s="42"/>
      <c r="I16" s="42"/>
      <c r="J16" s="42"/>
      <c r="K16" s="183">
        <f t="shared" si="0"/>
        <v>0</v>
      </c>
      <c r="L16" s="183"/>
    </row>
    <row r="17" spans="1:12" ht="18" customHeight="1" x14ac:dyDescent="0.3">
      <c r="A17" s="184" t="s">
        <v>32</v>
      </c>
      <c r="B17" s="184"/>
      <c r="C17" s="184"/>
      <c r="D17" s="184"/>
      <c r="E17" s="42"/>
      <c r="F17" s="42"/>
      <c r="G17" s="42"/>
      <c r="H17" s="42"/>
      <c r="I17" s="42"/>
      <c r="J17" s="42"/>
      <c r="K17" s="183">
        <f t="shared" si="0"/>
        <v>0</v>
      </c>
      <c r="L17" s="183"/>
    </row>
    <row r="18" spans="1:12" ht="18" customHeight="1" x14ac:dyDescent="0.3">
      <c r="A18" s="184" t="s">
        <v>69</v>
      </c>
      <c r="B18" s="184"/>
      <c r="C18" s="184"/>
      <c r="D18" s="184"/>
      <c r="E18" s="42"/>
      <c r="F18" s="42"/>
      <c r="G18" s="42"/>
      <c r="H18" s="42"/>
      <c r="I18" s="42"/>
      <c r="J18" s="42"/>
      <c r="K18" s="183">
        <f t="shared" si="0"/>
        <v>0</v>
      </c>
      <c r="L18" s="183"/>
    </row>
    <row r="19" spans="1:12" ht="14.15" customHeight="1" x14ac:dyDescent="0.3">
      <c r="J19" s="142"/>
    </row>
    <row r="20" spans="1:12" ht="14" thickBot="1" x14ac:dyDescent="0.35">
      <c r="A20" s="188" t="s">
        <v>0</v>
      </c>
      <c r="B20" s="189"/>
      <c r="C20" s="189"/>
      <c r="D20" s="189"/>
      <c r="E20" s="189"/>
      <c r="F20" s="190"/>
      <c r="J20" s="5" t="s">
        <v>24</v>
      </c>
      <c r="K20" s="197">
        <f>SUM(K13:L18)</f>
        <v>0</v>
      </c>
      <c r="L20" s="198"/>
    </row>
    <row r="21" spans="1:12" ht="14" thickBot="1" x14ac:dyDescent="0.35">
      <c r="A21" s="191"/>
      <c r="B21" s="192"/>
      <c r="C21" s="192"/>
      <c r="D21" s="192"/>
      <c r="E21" s="192"/>
      <c r="F21" s="193"/>
      <c r="H21" s="5" t="s">
        <v>79</v>
      </c>
      <c r="I21" s="43"/>
      <c r="J21" s="23" t="s">
        <v>39</v>
      </c>
      <c r="K21" s="199">
        <f>IFERROR(+K20/I21,0)</f>
        <v>0</v>
      </c>
      <c r="L21" s="200"/>
    </row>
    <row r="22" spans="1:12" ht="11.25" customHeight="1" x14ac:dyDescent="0.3">
      <c r="A22" s="194"/>
      <c r="B22" s="195"/>
      <c r="C22" s="195"/>
      <c r="D22" s="195"/>
      <c r="E22" s="195"/>
      <c r="F22" s="196"/>
      <c r="K22" s="143"/>
    </row>
    <row r="23" spans="1:12" ht="14" thickBot="1" x14ac:dyDescent="0.35">
      <c r="K23" s="5" t="s">
        <v>33</v>
      </c>
    </row>
    <row r="24" spans="1:12" ht="14" thickBot="1" x14ac:dyDescent="0.35">
      <c r="H24" s="156" t="s">
        <v>25</v>
      </c>
      <c r="I24" s="157"/>
      <c r="J24" s="158"/>
      <c r="K24" s="159">
        <f>IFERROR(+K21/6,3)</f>
        <v>0</v>
      </c>
      <c r="L24" s="160"/>
    </row>
    <row r="25" spans="1:12" ht="15.65" customHeight="1" x14ac:dyDescent="0.3">
      <c r="E25" s="8"/>
      <c r="G25" s="7"/>
      <c r="H25" s="7"/>
      <c r="I25" s="9"/>
      <c r="J25" s="5"/>
      <c r="K25" s="6"/>
    </row>
    <row r="26" spans="1:12" ht="15" customHeight="1" x14ac:dyDescent="0.3">
      <c r="A26" s="29" t="s">
        <v>3</v>
      </c>
      <c r="B26" s="28"/>
      <c r="C26" s="28"/>
      <c r="D26" s="28"/>
      <c r="E26" s="28"/>
      <c r="F26" s="28"/>
      <c r="G26" s="161" t="s">
        <v>0</v>
      </c>
      <c r="H26" s="161"/>
      <c r="I26" s="161"/>
      <c r="J26" s="162" t="s">
        <v>7</v>
      </c>
      <c r="K26" s="163"/>
      <c r="L26" s="163"/>
    </row>
    <row r="27" spans="1:12" ht="12.75" customHeight="1" x14ac:dyDescent="0.3">
      <c r="A27" s="201" t="s">
        <v>38</v>
      </c>
      <c r="B27" s="204" t="s">
        <v>4</v>
      </c>
      <c r="C27" s="204" t="s">
        <v>5</v>
      </c>
      <c r="D27" s="204"/>
      <c r="E27" s="205" t="s">
        <v>8</v>
      </c>
      <c r="F27" s="206"/>
      <c r="G27" s="164"/>
      <c r="H27" s="164"/>
      <c r="I27" s="164"/>
      <c r="J27" s="207">
        <v>0.2</v>
      </c>
      <c r="K27" s="185"/>
      <c r="L27" s="165">
        <f>K27*0.2</f>
        <v>0</v>
      </c>
    </row>
    <row r="28" spans="1:12" ht="46.5" customHeight="1" x14ac:dyDescent="0.3">
      <c r="A28" s="202"/>
      <c r="B28" s="204"/>
      <c r="C28" s="204" t="s">
        <v>1</v>
      </c>
      <c r="D28" s="204"/>
      <c r="E28" s="178" t="s">
        <v>34</v>
      </c>
      <c r="F28" s="179"/>
      <c r="G28" s="172"/>
      <c r="H28" s="172"/>
      <c r="I28" s="172"/>
      <c r="J28" s="208"/>
      <c r="K28" s="186"/>
      <c r="L28" s="166"/>
    </row>
    <row r="29" spans="1:12" ht="28.15" customHeight="1" x14ac:dyDescent="0.3">
      <c r="A29" s="203"/>
      <c r="B29" s="180"/>
      <c r="C29" s="180" t="s">
        <v>6</v>
      </c>
      <c r="D29" s="180"/>
      <c r="E29" s="211" t="s">
        <v>118</v>
      </c>
      <c r="F29" s="212"/>
      <c r="G29" s="172"/>
      <c r="H29" s="172"/>
      <c r="I29" s="172"/>
      <c r="J29" s="209"/>
      <c r="K29" s="187"/>
      <c r="L29" s="167"/>
    </row>
    <row r="30" spans="1:12" ht="28.5" customHeight="1" x14ac:dyDescent="0.3">
      <c r="A30" s="201" t="s">
        <v>52</v>
      </c>
      <c r="B30" s="213" t="s">
        <v>9</v>
      </c>
      <c r="C30" s="214"/>
      <c r="D30" s="215"/>
      <c r="E30" s="216" t="s">
        <v>36</v>
      </c>
      <c r="F30" s="217"/>
      <c r="G30" s="172"/>
      <c r="H30" s="172"/>
      <c r="I30" s="172"/>
      <c r="J30" s="140">
        <v>0.4</v>
      </c>
      <c r="K30" s="136"/>
      <c r="L30" s="138">
        <f>K30*0.4</f>
        <v>0</v>
      </c>
    </row>
    <row r="31" spans="1:12" ht="66.75" customHeight="1" thickBot="1" x14ac:dyDescent="0.35">
      <c r="A31" s="203"/>
      <c r="B31" s="218" t="s">
        <v>2</v>
      </c>
      <c r="C31" s="219"/>
      <c r="D31" s="220"/>
      <c r="E31" s="221" t="s">
        <v>35</v>
      </c>
      <c r="F31" s="222"/>
      <c r="G31" s="172"/>
      <c r="H31" s="172"/>
      <c r="I31" s="172"/>
      <c r="J31" s="140">
        <v>0.4</v>
      </c>
      <c r="K31" s="136"/>
      <c r="L31" s="138">
        <f>K31*0.4</f>
        <v>0</v>
      </c>
    </row>
    <row r="32" spans="1:12" ht="14" thickBot="1" x14ac:dyDescent="0.35">
      <c r="A32" s="27" t="s">
        <v>37</v>
      </c>
      <c r="B32" s="173" t="s">
        <v>53</v>
      </c>
      <c r="C32" s="174"/>
      <c r="D32" s="174"/>
      <c r="E32" s="174"/>
      <c r="F32" s="174"/>
      <c r="G32" s="174"/>
      <c r="H32" s="174"/>
      <c r="I32" s="174"/>
      <c r="J32" s="175"/>
      <c r="K32" s="144"/>
      <c r="L32" s="154">
        <f>-ABS(K32)</f>
        <v>0</v>
      </c>
    </row>
    <row r="33" spans="1:12" ht="18" customHeight="1" thickBot="1" x14ac:dyDescent="0.35">
      <c r="G33" s="23"/>
      <c r="H33" s="23"/>
      <c r="I33" s="23"/>
      <c r="J33" s="168" t="s">
        <v>51</v>
      </c>
      <c r="K33" s="170"/>
      <c r="L33" s="146">
        <f>L27+L30+L31+L32</f>
        <v>0</v>
      </c>
    </row>
    <row r="34" spans="1:12" ht="18" customHeight="1" thickBot="1" x14ac:dyDescent="0.35">
      <c r="G34" s="23"/>
      <c r="H34" s="23"/>
      <c r="I34" s="176" t="s">
        <v>119</v>
      </c>
      <c r="J34" s="176"/>
      <c r="K34" s="177"/>
      <c r="L34" s="146">
        <f>3*K24+L33</f>
        <v>0</v>
      </c>
    </row>
    <row r="35" spans="1:12" ht="18" customHeight="1" thickBot="1" x14ac:dyDescent="0.35">
      <c r="E35" s="8"/>
      <c r="G35" s="7"/>
      <c r="I35" s="168" t="s">
        <v>120</v>
      </c>
      <c r="J35" s="169"/>
      <c r="K35" s="170"/>
      <c r="L35" s="147">
        <f>L34/4</f>
        <v>0</v>
      </c>
    </row>
    <row r="36" spans="1:12" ht="18" customHeight="1" x14ac:dyDescent="0.3">
      <c r="E36" s="8"/>
      <c r="G36" s="7"/>
      <c r="I36" s="7"/>
      <c r="J36" s="148"/>
      <c r="K36" s="148"/>
      <c r="L36" s="149"/>
    </row>
    <row r="37" spans="1:12" ht="13.5" customHeight="1" x14ac:dyDescent="0.3"/>
    <row r="38" spans="1:12" x14ac:dyDescent="0.3">
      <c r="A38" s="171"/>
      <c r="B38" s="171"/>
      <c r="C38" s="171"/>
      <c r="D38" s="171"/>
      <c r="E38" s="171"/>
      <c r="H38" s="1"/>
      <c r="I38" s="1"/>
      <c r="J38" s="1"/>
      <c r="K38" s="1"/>
      <c r="L38" s="1"/>
    </row>
    <row r="39" spans="1:12" ht="16.5" customHeight="1" x14ac:dyDescent="0.3">
      <c r="E39" s="8"/>
      <c r="G39" s="7"/>
      <c r="H39" s="7"/>
      <c r="I39" s="9"/>
      <c r="J39" s="5"/>
      <c r="K39" s="6"/>
    </row>
    <row r="41" spans="1:12" x14ac:dyDescent="0.3">
      <c r="A41" s="152" t="s">
        <v>26</v>
      </c>
      <c r="B41" s="152"/>
      <c r="C41" s="152"/>
      <c r="D41" s="152"/>
      <c r="E41" s="152"/>
      <c r="G41" s="1" t="s">
        <v>27</v>
      </c>
      <c r="H41" s="1"/>
      <c r="I41" s="1"/>
      <c r="J41" s="1"/>
      <c r="K41" s="1"/>
    </row>
    <row r="44" spans="1:12" ht="12" customHeight="1" x14ac:dyDescent="0.3"/>
    <row r="45" spans="1:12" ht="13.5" customHeight="1" x14ac:dyDescent="0.3"/>
  </sheetData>
  <sheetProtection algorithmName="SHA-512" hashValue="dCNJ5UkCwzK3vbDan+D13LZyVLQ8DFaFZ2GHUoAZDzCExXgGBy7mtUqNN67zvDxBillkX9HwP/SyHuZ04rjREg==" saltValue="5fxUjHLFg2cCagA48HwcqQ==" spinCount="100000" sheet="1" objects="1" scenarios="1"/>
  <mergeCells count="71">
    <mergeCell ref="A1:F1"/>
    <mergeCell ref="A2:F2"/>
    <mergeCell ref="I9:L9"/>
    <mergeCell ref="I10:L10"/>
    <mergeCell ref="H1:K1"/>
    <mergeCell ref="H2:K2"/>
    <mergeCell ref="C7:F7"/>
    <mergeCell ref="I7:L7"/>
    <mergeCell ref="C8:F8"/>
    <mergeCell ref="I8:L8"/>
    <mergeCell ref="A5:B5"/>
    <mergeCell ref="C5:F5"/>
    <mergeCell ref="A6:B6"/>
    <mergeCell ref="C6:F6"/>
    <mergeCell ref="I6:L6"/>
    <mergeCell ref="A3:B3"/>
    <mergeCell ref="C3:F3"/>
    <mergeCell ref="H3:K3"/>
    <mergeCell ref="A4:B4"/>
    <mergeCell ref="C4:F4"/>
    <mergeCell ref="H4:L4"/>
    <mergeCell ref="I5:L5"/>
    <mergeCell ref="E29:F29"/>
    <mergeCell ref="A30:A31"/>
    <mergeCell ref="B30:D30"/>
    <mergeCell ref="E30:F30"/>
    <mergeCell ref="B31:D31"/>
    <mergeCell ref="E31:F31"/>
    <mergeCell ref="K12:L12"/>
    <mergeCell ref="A13:D13"/>
    <mergeCell ref="K13:L13"/>
    <mergeCell ref="A14:D14"/>
    <mergeCell ref="K14:L14"/>
    <mergeCell ref="K15:L15"/>
    <mergeCell ref="A16:D16"/>
    <mergeCell ref="K16:L16"/>
    <mergeCell ref="A17:D17"/>
    <mergeCell ref="K17:L17"/>
    <mergeCell ref="A15:D15"/>
    <mergeCell ref="G28:I28"/>
    <mergeCell ref="G29:I29"/>
    <mergeCell ref="K27:K29"/>
    <mergeCell ref="A18:D18"/>
    <mergeCell ref="K18:L18"/>
    <mergeCell ref="A20:F22"/>
    <mergeCell ref="K20:L20"/>
    <mergeCell ref="K21:L21"/>
    <mergeCell ref="A27:A29"/>
    <mergeCell ref="B27:B29"/>
    <mergeCell ref="C27:D27"/>
    <mergeCell ref="E27:F27"/>
    <mergeCell ref="J27:J29"/>
    <mergeCell ref="C28:D28"/>
    <mergeCell ref="E28:F28"/>
    <mergeCell ref="C29:D29"/>
    <mergeCell ref="A10:B10"/>
    <mergeCell ref="C10:F10"/>
    <mergeCell ref="C9:F9"/>
    <mergeCell ref="I35:K35"/>
    <mergeCell ref="A38:E38"/>
    <mergeCell ref="G30:I30"/>
    <mergeCell ref="G31:I31"/>
    <mergeCell ref="B32:J32"/>
    <mergeCell ref="J33:K33"/>
    <mergeCell ref="I34:K34"/>
    <mergeCell ref="H24:J24"/>
    <mergeCell ref="K24:L24"/>
    <mergeCell ref="G26:I26"/>
    <mergeCell ref="J26:L26"/>
    <mergeCell ref="G27:I27"/>
    <mergeCell ref="L27:L29"/>
  </mergeCells>
  <conditionalFormatting sqref="L27:L31 L33:L34">
    <cfRule type="cellIs" dxfId="182" priority="2" operator="equal">
      <formula>0</formula>
    </cfRule>
  </conditionalFormatting>
  <conditionalFormatting sqref="M13 E13:J18 K24 K27:K31 L35">
    <cfRule type="cellIs" dxfId="181" priority="1" operator="notBetween">
      <formula>0</formula>
      <formula>10</formula>
    </cfRule>
  </conditionalFormatting>
  <pageMargins left="0.70866141732283472" right="0.70866141732283472" top="0.98425196850393704" bottom="0.39370078740157483" header="0.31496062992125984" footer="0.15748031496062992"/>
  <pageSetup paperSize="9" scale="93" orientation="portrait" horizontalDpi="300" verticalDpi="300" r:id="rId1"/>
  <headerFooter>
    <oddHeader>&amp;L&amp;G&amp;C&amp;"Verdana,Normal"&amp;12PROTOKOLL FÖR SKRITTKLASS</oddHeader>
    <oddFooter>&amp;R2024-01-28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3"/>
  <sheetViews>
    <sheetView showZeros="0" view="pageLayout" zoomScaleNormal="100" workbookViewId="0">
      <selection activeCell="G1" sqref="G1"/>
    </sheetView>
  </sheetViews>
  <sheetFormatPr defaultColWidth="9.1796875" defaultRowHeight="13.5" x14ac:dyDescent="0.3"/>
  <cols>
    <col min="1" max="1" width="8.26953125" style="4" customWidth="1"/>
    <col min="2" max="3" width="9.1796875" style="4"/>
    <col min="4" max="4" width="2.7265625" style="4" customWidth="1"/>
    <col min="5" max="6" width="7.26953125" style="4" customWidth="1"/>
    <col min="7" max="7" width="6.81640625" style="4" customWidth="1"/>
    <col min="8" max="8" width="6.54296875" style="4" customWidth="1"/>
    <col min="9" max="9" width="6.1796875" style="4" customWidth="1"/>
    <col min="10" max="11" width="7.26953125" style="4" customWidth="1"/>
    <col min="12" max="12" width="8.7265625" style="4" customWidth="1"/>
    <col min="13" max="13" width="7.26953125" style="4" hidden="1" customWidth="1"/>
    <col min="14" max="16384" width="9.1796875" style="4"/>
  </cols>
  <sheetData>
    <row r="1" spans="1:12" ht="18" customHeight="1" thickBot="1" x14ac:dyDescent="0.35">
      <c r="A1" s="232" t="s">
        <v>76</v>
      </c>
      <c r="B1" s="232"/>
      <c r="C1" s="232"/>
      <c r="D1" s="232"/>
      <c r="E1" s="232"/>
      <c r="F1" s="232"/>
      <c r="H1" s="226" t="s">
        <v>58</v>
      </c>
      <c r="I1" s="227"/>
      <c r="J1" s="227"/>
      <c r="K1" s="228"/>
      <c r="L1" s="141"/>
    </row>
    <row r="2" spans="1:12" ht="18" customHeight="1" thickBot="1" x14ac:dyDescent="0.35">
      <c r="A2" s="232" t="s">
        <v>50</v>
      </c>
      <c r="B2" s="232"/>
      <c r="C2" s="232"/>
      <c r="D2" s="232"/>
      <c r="E2" s="232"/>
      <c r="F2" s="232"/>
      <c r="H2" s="226" t="s">
        <v>57</v>
      </c>
      <c r="I2" s="227"/>
      <c r="J2" s="227"/>
      <c r="K2" s="228"/>
      <c r="L2" s="141"/>
    </row>
    <row r="3" spans="1:12" ht="18" customHeight="1" thickBot="1" x14ac:dyDescent="0.35">
      <c r="A3" s="229"/>
      <c r="B3" s="229"/>
      <c r="C3" s="225"/>
      <c r="D3" s="225"/>
      <c r="E3" s="225"/>
      <c r="F3" s="225"/>
      <c r="H3" s="226" t="s">
        <v>11</v>
      </c>
      <c r="I3" s="227"/>
      <c r="J3" s="227"/>
      <c r="K3" s="228"/>
      <c r="L3" s="141"/>
    </row>
    <row r="4" spans="1:12" ht="18" customHeight="1" x14ac:dyDescent="0.3">
      <c r="A4" s="229"/>
      <c r="B4" s="229"/>
      <c r="C4" s="230"/>
      <c r="D4" s="230"/>
      <c r="E4" s="230"/>
      <c r="F4" s="230"/>
      <c r="H4" s="231" t="s">
        <v>13</v>
      </c>
      <c r="I4" s="231"/>
      <c r="J4" s="231"/>
      <c r="K4" s="231"/>
      <c r="L4" s="231"/>
    </row>
    <row r="5" spans="1:12" ht="18" customHeight="1" x14ac:dyDescent="0.3">
      <c r="A5" s="234" t="s">
        <v>10</v>
      </c>
      <c r="B5" s="234"/>
      <c r="C5" s="235"/>
      <c r="D5" s="235"/>
      <c r="E5" s="235"/>
      <c r="F5" s="235"/>
      <c r="H5" s="1" t="s">
        <v>15</v>
      </c>
      <c r="I5" s="210"/>
      <c r="J5" s="210"/>
      <c r="K5" s="210"/>
      <c r="L5" s="210"/>
    </row>
    <row r="6" spans="1:12" ht="18" customHeight="1" x14ac:dyDescent="0.3">
      <c r="A6" s="181" t="s">
        <v>12</v>
      </c>
      <c r="B6" s="181"/>
      <c r="C6" s="182"/>
      <c r="D6" s="182"/>
      <c r="E6" s="182"/>
      <c r="F6" s="182"/>
      <c r="H6" s="30" t="s">
        <v>16</v>
      </c>
      <c r="I6" s="182"/>
      <c r="J6" s="182"/>
      <c r="K6" s="182"/>
      <c r="L6" s="182"/>
    </row>
    <row r="7" spans="1:12" ht="18" customHeight="1" x14ac:dyDescent="0.3">
      <c r="A7" s="153" t="s">
        <v>14</v>
      </c>
      <c r="B7" s="153"/>
      <c r="C7" s="182"/>
      <c r="D7" s="182"/>
      <c r="E7" s="182"/>
      <c r="F7" s="182"/>
      <c r="H7" s="30" t="s">
        <v>18</v>
      </c>
      <c r="I7" s="182"/>
      <c r="J7" s="182"/>
      <c r="K7" s="182"/>
      <c r="L7" s="182"/>
    </row>
    <row r="8" spans="1:12" ht="18" customHeight="1" x14ac:dyDescent="0.3">
      <c r="A8" s="153" t="s">
        <v>54</v>
      </c>
      <c r="B8" s="153"/>
      <c r="C8" s="182"/>
      <c r="D8" s="182"/>
      <c r="E8" s="182"/>
      <c r="F8" s="182"/>
      <c r="H8" s="30" t="s">
        <v>19</v>
      </c>
      <c r="I8" s="182"/>
      <c r="J8" s="182"/>
      <c r="K8" s="182"/>
      <c r="L8" s="182"/>
    </row>
    <row r="9" spans="1:12" ht="18" customHeight="1" x14ac:dyDescent="0.3">
      <c r="A9" s="153" t="s">
        <v>17</v>
      </c>
      <c r="B9" s="153"/>
      <c r="C9" s="182"/>
      <c r="D9" s="182"/>
      <c r="E9" s="182"/>
      <c r="F9" s="182"/>
      <c r="H9" s="30" t="s">
        <v>20</v>
      </c>
      <c r="I9" s="233"/>
      <c r="J9" s="233"/>
      <c r="K9" s="233"/>
      <c r="L9" s="233"/>
    </row>
    <row r="10" spans="1:12" ht="18" customHeight="1" x14ac:dyDescent="0.3">
      <c r="A10" s="181" t="s">
        <v>28</v>
      </c>
      <c r="B10" s="181"/>
      <c r="C10" s="182"/>
      <c r="D10" s="182"/>
      <c r="E10" s="182"/>
      <c r="F10" s="182"/>
      <c r="H10" s="30" t="s">
        <v>21</v>
      </c>
      <c r="I10" s="182"/>
      <c r="J10" s="182"/>
      <c r="K10" s="182"/>
      <c r="L10" s="182"/>
    </row>
    <row r="11" spans="1:12" ht="18" customHeight="1" x14ac:dyDescent="0.3">
      <c r="I11" s="155"/>
      <c r="J11" s="155"/>
      <c r="K11" s="155"/>
      <c r="L11" s="155"/>
    </row>
    <row r="12" spans="1:12" ht="13.5" customHeight="1" x14ac:dyDescent="0.3">
      <c r="A12" s="2"/>
      <c r="B12" s="3"/>
    </row>
    <row r="13" spans="1:12" ht="15" customHeight="1" x14ac:dyDescent="0.3">
      <c r="A13" s="29" t="s">
        <v>3</v>
      </c>
      <c r="B13" s="28"/>
      <c r="C13" s="28"/>
      <c r="D13" s="28"/>
      <c r="E13" s="28"/>
      <c r="F13" s="28"/>
      <c r="G13" s="161" t="s">
        <v>0</v>
      </c>
      <c r="H13" s="161"/>
      <c r="I13" s="161"/>
      <c r="J13" s="162" t="s">
        <v>7</v>
      </c>
      <c r="K13" s="163"/>
      <c r="L13" s="163"/>
    </row>
    <row r="14" spans="1:12" ht="12.75" customHeight="1" x14ac:dyDescent="0.3">
      <c r="A14" s="201" t="s">
        <v>38</v>
      </c>
      <c r="B14" s="204" t="s">
        <v>4</v>
      </c>
      <c r="C14" s="204" t="s">
        <v>5</v>
      </c>
      <c r="D14" s="204"/>
      <c r="E14" s="205" t="s">
        <v>8</v>
      </c>
      <c r="F14" s="206"/>
      <c r="G14" s="164"/>
      <c r="H14" s="164"/>
      <c r="I14" s="164"/>
      <c r="J14" s="207">
        <v>0.2</v>
      </c>
      <c r="K14" s="185"/>
      <c r="L14" s="165">
        <f>K14*0.2</f>
        <v>0</v>
      </c>
    </row>
    <row r="15" spans="1:12" ht="46.5" customHeight="1" x14ac:dyDescent="0.3">
      <c r="A15" s="202"/>
      <c r="B15" s="204"/>
      <c r="C15" s="204" t="s">
        <v>1</v>
      </c>
      <c r="D15" s="204"/>
      <c r="E15" s="178" t="s">
        <v>34</v>
      </c>
      <c r="F15" s="179"/>
      <c r="G15" s="172"/>
      <c r="H15" s="172"/>
      <c r="I15" s="172"/>
      <c r="J15" s="208"/>
      <c r="K15" s="186"/>
      <c r="L15" s="166"/>
    </row>
    <row r="16" spans="1:12" ht="40.5" customHeight="1" x14ac:dyDescent="0.3">
      <c r="A16" s="203"/>
      <c r="B16" s="180"/>
      <c r="C16" s="180" t="s">
        <v>6</v>
      </c>
      <c r="D16" s="180"/>
      <c r="E16" s="211" t="s">
        <v>118</v>
      </c>
      <c r="F16" s="212"/>
      <c r="G16" s="172"/>
      <c r="H16" s="172"/>
      <c r="I16" s="172"/>
      <c r="J16" s="209"/>
      <c r="K16" s="187"/>
      <c r="L16" s="167"/>
    </row>
    <row r="17" spans="1:13" ht="27.75" customHeight="1" x14ac:dyDescent="0.3">
      <c r="A17" s="201" t="s">
        <v>52</v>
      </c>
      <c r="B17" s="213" t="s">
        <v>9</v>
      </c>
      <c r="C17" s="214"/>
      <c r="D17" s="215"/>
      <c r="E17" s="216" t="s">
        <v>36</v>
      </c>
      <c r="F17" s="217"/>
      <c r="G17" s="172"/>
      <c r="H17" s="172"/>
      <c r="I17" s="172"/>
      <c r="J17" s="140">
        <v>0.4</v>
      </c>
      <c r="K17" s="136"/>
      <c r="L17" s="138">
        <f>K17*0.4</f>
        <v>0</v>
      </c>
      <c r="M17" s="16"/>
    </row>
    <row r="18" spans="1:13" ht="54.75" customHeight="1" x14ac:dyDescent="0.3">
      <c r="A18" s="203"/>
      <c r="B18" s="236" t="s">
        <v>2</v>
      </c>
      <c r="C18" s="237"/>
      <c r="D18" s="238"/>
      <c r="E18" s="239" t="s">
        <v>35</v>
      </c>
      <c r="F18" s="240"/>
      <c r="G18" s="241"/>
      <c r="H18" s="241"/>
      <c r="I18" s="241"/>
      <c r="J18" s="150">
        <v>0.4</v>
      </c>
      <c r="K18" s="137"/>
      <c r="L18" s="139">
        <f>K18*0.4</f>
        <v>0</v>
      </c>
    </row>
    <row r="19" spans="1:13" ht="14" thickBot="1" x14ac:dyDescent="0.35">
      <c r="A19" s="27" t="s">
        <v>37</v>
      </c>
      <c r="B19" s="242" t="s">
        <v>53</v>
      </c>
      <c r="C19" s="242"/>
      <c r="D19" s="242"/>
      <c r="E19" s="242"/>
      <c r="F19" s="242"/>
      <c r="G19" s="242"/>
      <c r="H19" s="242"/>
      <c r="I19" s="242"/>
      <c r="J19" s="242"/>
      <c r="K19" s="151"/>
      <c r="L19" s="145">
        <f>-ABS(K19)</f>
        <v>0</v>
      </c>
    </row>
    <row r="20" spans="1:13" ht="12.75" customHeight="1" thickBot="1" x14ac:dyDescent="0.35">
      <c r="G20" s="23"/>
      <c r="H20" s="23"/>
      <c r="J20" s="168" t="s">
        <v>51</v>
      </c>
      <c r="K20" s="170"/>
      <c r="L20" s="146">
        <f>L14+L17+L18+L19</f>
        <v>0</v>
      </c>
    </row>
    <row r="21" spans="1:13" ht="12.75" customHeight="1" x14ac:dyDescent="0.3">
      <c r="A21" s="26" t="s">
        <v>50</v>
      </c>
    </row>
    <row r="22" spans="1:13" ht="12.75" customHeight="1" x14ac:dyDescent="0.3">
      <c r="A22" s="188" t="s">
        <v>43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90"/>
    </row>
    <row r="23" spans="1:13" x14ac:dyDescent="0.3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3"/>
    </row>
    <row r="24" spans="1:13" x14ac:dyDescent="0.3">
      <c r="A24" s="191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3"/>
    </row>
    <row r="25" spans="1:13" ht="9" customHeight="1" x14ac:dyDescent="0.3">
      <c r="A25" s="191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3"/>
    </row>
    <row r="26" spans="1:13" x14ac:dyDescent="0.3">
      <c r="A26" s="194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6"/>
    </row>
    <row r="28" spans="1:13" x14ac:dyDescent="0.3">
      <c r="A28" s="246" t="s">
        <v>44</v>
      </c>
      <c r="B28" s="246"/>
      <c r="C28" s="246"/>
      <c r="D28" s="246"/>
      <c r="E28" s="246"/>
      <c r="F28" s="246"/>
      <c r="G28" s="246"/>
      <c r="H28" s="246"/>
      <c r="I28" s="247"/>
      <c r="J28" s="247"/>
      <c r="K28" s="25" t="s">
        <v>40</v>
      </c>
      <c r="L28" s="20">
        <f>I28*1.5</f>
        <v>0</v>
      </c>
    </row>
    <row r="29" spans="1:13" ht="12" customHeight="1" x14ac:dyDescent="0.3">
      <c r="A29" s="246" t="s">
        <v>45</v>
      </c>
      <c r="B29" s="246"/>
      <c r="C29" s="246"/>
      <c r="D29" s="246"/>
      <c r="E29" s="246"/>
      <c r="F29" s="246"/>
      <c r="G29" s="246"/>
      <c r="H29" s="246"/>
      <c r="I29" s="247"/>
      <c r="J29" s="247"/>
      <c r="K29" s="24" t="s">
        <v>40</v>
      </c>
      <c r="L29" s="20">
        <f>I29*1.5</f>
        <v>0</v>
      </c>
    </row>
    <row r="30" spans="1:13" ht="13.5" customHeight="1" x14ac:dyDescent="0.3">
      <c r="A30" s="246" t="s">
        <v>46</v>
      </c>
      <c r="B30" s="246"/>
      <c r="C30" s="246"/>
      <c r="D30" s="246"/>
      <c r="E30" s="246"/>
      <c r="F30" s="246"/>
      <c r="G30" s="246"/>
      <c r="H30" s="246"/>
      <c r="I30" s="247"/>
      <c r="J30" s="247"/>
      <c r="K30" s="24" t="s">
        <v>63</v>
      </c>
      <c r="L30" s="20">
        <f>I30*2.5</f>
        <v>0</v>
      </c>
    </row>
    <row r="31" spans="1:13" x14ac:dyDescent="0.3">
      <c r="A31" s="246" t="s">
        <v>47</v>
      </c>
      <c r="B31" s="246"/>
      <c r="C31" s="246"/>
      <c r="D31" s="246"/>
      <c r="E31" s="246"/>
      <c r="F31" s="246"/>
      <c r="G31" s="246"/>
      <c r="H31" s="246"/>
      <c r="I31" s="247"/>
      <c r="J31" s="247"/>
      <c r="K31" s="24" t="s">
        <v>41</v>
      </c>
      <c r="L31" s="20">
        <f>I31*2</f>
        <v>0</v>
      </c>
    </row>
    <row r="32" spans="1:13" x14ac:dyDescent="0.3">
      <c r="A32" s="246" t="s">
        <v>48</v>
      </c>
      <c r="B32" s="246"/>
      <c r="C32" s="246"/>
      <c r="D32" s="246"/>
      <c r="E32" s="246"/>
      <c r="F32" s="246"/>
      <c r="G32" s="246"/>
      <c r="H32" s="246"/>
      <c r="I32" s="248">
        <f>L20</f>
        <v>0</v>
      </c>
      <c r="J32" s="248"/>
      <c r="K32" s="24" t="s">
        <v>63</v>
      </c>
      <c r="L32" s="20">
        <f>I32*2.5</f>
        <v>0</v>
      </c>
    </row>
    <row r="33" spans="1:12" ht="14" thickBot="1" x14ac:dyDescent="0.35">
      <c r="F33" s="18"/>
      <c r="I33" s="23"/>
      <c r="J33" s="22"/>
      <c r="K33" s="21" t="s">
        <v>42</v>
      </c>
      <c r="L33" s="20">
        <f>(L28+L29+L30+L31+L32)</f>
        <v>0</v>
      </c>
    </row>
    <row r="34" spans="1:12" ht="14" thickBot="1" x14ac:dyDescent="0.35">
      <c r="F34" s="243" t="s">
        <v>49</v>
      </c>
      <c r="G34" s="244"/>
      <c r="H34" s="244"/>
      <c r="I34" s="244"/>
      <c r="J34" s="244"/>
      <c r="K34" s="245"/>
      <c r="L34" s="19">
        <f>L33/10</f>
        <v>0</v>
      </c>
    </row>
    <row r="35" spans="1:12" x14ac:dyDescent="0.3">
      <c r="F35" s="18"/>
      <c r="G35" s="18"/>
      <c r="H35" s="18"/>
      <c r="I35" s="18"/>
      <c r="J35" s="18"/>
      <c r="K35" s="18"/>
      <c r="L35" s="17"/>
    </row>
    <row r="36" spans="1:12" x14ac:dyDescent="0.3">
      <c r="F36" s="18"/>
      <c r="G36" s="18"/>
      <c r="H36" s="18"/>
      <c r="I36" s="18"/>
      <c r="J36" s="18"/>
      <c r="K36" s="18"/>
      <c r="L36" s="17"/>
    </row>
    <row r="37" spans="1:12" x14ac:dyDescent="0.3">
      <c r="F37" s="18"/>
      <c r="G37" s="18"/>
      <c r="H37" s="18"/>
      <c r="I37" s="18"/>
      <c r="J37" s="18"/>
      <c r="K37" s="18"/>
      <c r="L37" s="17"/>
    </row>
    <row r="38" spans="1:12" x14ac:dyDescent="0.3">
      <c r="F38" s="18"/>
      <c r="G38" s="18"/>
      <c r="H38" s="18"/>
      <c r="I38" s="18"/>
      <c r="J38" s="18"/>
      <c r="K38" s="18"/>
      <c r="L38" s="17"/>
    </row>
    <row r="39" spans="1:12" x14ac:dyDescent="0.3">
      <c r="F39" s="8"/>
      <c r="H39" s="7"/>
      <c r="I39" s="7"/>
      <c r="J39" s="9"/>
      <c r="K39" s="5"/>
      <c r="L39" s="6"/>
    </row>
    <row r="41" spans="1:12" x14ac:dyDescent="0.3">
      <c r="A41" s="152" t="s">
        <v>26</v>
      </c>
      <c r="B41" s="152"/>
      <c r="C41" s="152"/>
      <c r="D41" s="152"/>
      <c r="E41" s="152"/>
      <c r="F41" s="8"/>
      <c r="H41" s="1" t="s">
        <v>27</v>
      </c>
      <c r="I41" s="1"/>
      <c r="J41" s="1"/>
      <c r="K41" s="1"/>
      <c r="L41" s="1"/>
    </row>
    <row r="42" spans="1:12" x14ac:dyDescent="0.3">
      <c r="F42" s="8"/>
      <c r="H42" s="7"/>
      <c r="I42" s="7"/>
      <c r="J42" s="9"/>
      <c r="K42" s="5"/>
      <c r="L42" s="6"/>
    </row>
    <row r="43" spans="1:12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</sheetData>
  <sheetProtection algorithmName="SHA-512" hashValue="AlJDtz4mN4r198s9OI9nurY/LHW3FAXA39eyvqGGau4YrbHO8N4eOrQ67+uW2Ws0qFQfCYDNk4LaLf5lNQvtiw==" saltValue="eGH2KDb5/WK1CLP5blIhRQ==" spinCount="100000" sheet="1" objects="1" scenarios="1"/>
  <mergeCells count="62">
    <mergeCell ref="H1:K1"/>
    <mergeCell ref="H2:K2"/>
    <mergeCell ref="A1:F1"/>
    <mergeCell ref="A2:F2"/>
    <mergeCell ref="A5:B5"/>
    <mergeCell ref="C5:F5"/>
    <mergeCell ref="A3:B3"/>
    <mergeCell ref="C3:F3"/>
    <mergeCell ref="H3:K3"/>
    <mergeCell ref="A4:B4"/>
    <mergeCell ref="J20:K20"/>
    <mergeCell ref="F34:K34"/>
    <mergeCell ref="A30:H30"/>
    <mergeCell ref="I30:J30"/>
    <mergeCell ref="A31:H31"/>
    <mergeCell ref="I31:J31"/>
    <mergeCell ref="A32:H32"/>
    <mergeCell ref="I32:J32"/>
    <mergeCell ref="A22:L26"/>
    <mergeCell ref="A28:H28"/>
    <mergeCell ref="I28:J28"/>
    <mergeCell ref="A29:H29"/>
    <mergeCell ref="I29:J29"/>
    <mergeCell ref="A17:A18"/>
    <mergeCell ref="B18:D18"/>
    <mergeCell ref="E18:F18"/>
    <mergeCell ref="G18:I18"/>
    <mergeCell ref="B19:J19"/>
    <mergeCell ref="B17:D17"/>
    <mergeCell ref="E17:F17"/>
    <mergeCell ref="G17:I17"/>
    <mergeCell ref="J13:L13"/>
    <mergeCell ref="A14:A16"/>
    <mergeCell ref="B14:B16"/>
    <mergeCell ref="J14:J16"/>
    <mergeCell ref="K14:K16"/>
    <mergeCell ref="L14:L16"/>
    <mergeCell ref="G13:I13"/>
    <mergeCell ref="C14:D14"/>
    <mergeCell ref="E14:F14"/>
    <mergeCell ref="G14:I14"/>
    <mergeCell ref="C15:D15"/>
    <mergeCell ref="E15:F15"/>
    <mergeCell ref="G15:I15"/>
    <mergeCell ref="C16:D16"/>
    <mergeCell ref="E16:F16"/>
    <mergeCell ref="G16:I16"/>
    <mergeCell ref="A10:B10"/>
    <mergeCell ref="C10:F10"/>
    <mergeCell ref="I9:L9"/>
    <mergeCell ref="I10:L10"/>
    <mergeCell ref="C4:F4"/>
    <mergeCell ref="C6:F6"/>
    <mergeCell ref="I6:L6"/>
    <mergeCell ref="C7:F7"/>
    <mergeCell ref="I7:L7"/>
    <mergeCell ref="C8:F8"/>
    <mergeCell ref="I8:L8"/>
    <mergeCell ref="H4:L4"/>
    <mergeCell ref="I5:L5"/>
    <mergeCell ref="C9:F9"/>
    <mergeCell ref="A6:B6"/>
  </mergeCells>
  <conditionalFormatting sqref="I28:J31">
    <cfRule type="cellIs" dxfId="180" priority="1" operator="notBetween">
      <formula>0</formula>
      <formula>10</formula>
    </cfRule>
  </conditionalFormatting>
  <conditionalFormatting sqref="I32:J32">
    <cfRule type="cellIs" dxfId="179" priority="7" operator="equal">
      <formula>0</formula>
    </cfRule>
  </conditionalFormatting>
  <conditionalFormatting sqref="K14:K18">
    <cfRule type="cellIs" dxfId="178" priority="3" operator="notBetween">
      <formula>0</formula>
      <formula>10</formula>
    </cfRule>
  </conditionalFormatting>
  <conditionalFormatting sqref="L14:L18">
    <cfRule type="cellIs" dxfId="177" priority="4" operator="equal">
      <formula>0</formula>
    </cfRule>
  </conditionalFormatting>
  <conditionalFormatting sqref="L20:L38">
    <cfRule type="cellIs" dxfId="176" priority="2" operator="equal">
      <formula>0</formula>
    </cfRule>
  </conditionalFormatting>
  <pageMargins left="0.70866141732283472" right="0.70866141732283472" top="0.98425196850393704" bottom="0.39370078740157483" header="0.31496062992125984" footer="0.15748031496062992"/>
  <pageSetup paperSize="9" orientation="portrait" horizontalDpi="300" verticalDpi="300" r:id="rId1"/>
  <headerFooter>
    <oddHeader>&amp;L&amp;G&amp;C&amp;"Verdana,Normal"&amp;12PROTOKOLL FÖR SKRITTKLASS</oddHeader>
    <oddFooter>&amp;R2024-01-28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4"/>
  <sheetViews>
    <sheetView view="pageLayout" zoomScale="70" zoomScaleNormal="100" zoomScalePageLayoutView="70" workbookViewId="0">
      <selection activeCell="D1" sqref="D1"/>
    </sheetView>
  </sheetViews>
  <sheetFormatPr defaultColWidth="11.453125" defaultRowHeight="15.5" x14ac:dyDescent="0.35"/>
  <cols>
    <col min="1" max="1" width="11.453125" style="128" customWidth="1"/>
    <col min="2" max="3" width="11.453125" style="128" hidden="1" customWidth="1"/>
    <col min="4" max="4" width="27.54296875" style="129" customWidth="1"/>
    <col min="5" max="5" width="7.1796875" style="128" customWidth="1"/>
    <col min="6" max="6" width="28.26953125" style="128" customWidth="1"/>
    <col min="7" max="12" width="11.453125" style="128" customWidth="1"/>
    <col min="13" max="14" width="11.453125" style="128" hidden="1" customWidth="1"/>
    <col min="15" max="15" width="36.81640625" style="128" customWidth="1"/>
    <col min="16" max="87" width="11.453125" style="41" customWidth="1"/>
    <col min="88" max="16384" width="11.453125" style="41"/>
  </cols>
  <sheetData>
    <row r="1" spans="1:15" x14ac:dyDescent="0.35">
      <c r="A1" s="44" t="s">
        <v>102</v>
      </c>
      <c r="B1" s="249"/>
      <c r="C1" s="249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35">
      <c r="A2" s="44" t="s">
        <v>103</v>
      </c>
      <c r="B2" s="250"/>
      <c r="C2" s="250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35">
      <c r="A3" s="44" t="s">
        <v>104</v>
      </c>
      <c r="B3" s="249"/>
      <c r="C3" s="249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6" thickBot="1" x14ac:dyDescent="0.4">
      <c r="A4" s="47"/>
      <c r="B4" s="47"/>
      <c r="C4" s="47"/>
      <c r="D4" s="48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x14ac:dyDescent="0.35">
      <c r="A5" s="49"/>
      <c r="B5" s="50"/>
      <c r="C5" s="50"/>
      <c r="D5" s="51"/>
      <c r="E5" s="52"/>
      <c r="F5" s="53"/>
      <c r="G5" s="54"/>
      <c r="H5" s="55" t="s">
        <v>105</v>
      </c>
      <c r="I5" s="54" t="s">
        <v>106</v>
      </c>
      <c r="J5" s="54" t="s">
        <v>107</v>
      </c>
      <c r="K5" s="54" t="s">
        <v>108</v>
      </c>
      <c r="L5" s="56"/>
      <c r="M5" s="57"/>
      <c r="N5" s="57"/>
      <c r="O5" s="58"/>
    </row>
    <row r="6" spans="1:15" x14ac:dyDescent="0.35">
      <c r="A6" s="59" t="s">
        <v>109</v>
      </c>
      <c r="B6" s="60"/>
      <c r="C6" s="60"/>
      <c r="D6" s="60" t="s">
        <v>110</v>
      </c>
      <c r="E6" s="61"/>
      <c r="F6" s="62" t="s">
        <v>111</v>
      </c>
      <c r="G6" s="63" t="s">
        <v>29</v>
      </c>
      <c r="H6" s="63" t="s">
        <v>29</v>
      </c>
      <c r="I6" s="63"/>
      <c r="J6" s="63"/>
      <c r="K6" s="64"/>
      <c r="L6" s="65" t="s">
        <v>112</v>
      </c>
      <c r="M6" s="66"/>
      <c r="N6" s="66"/>
      <c r="O6" s="67"/>
    </row>
    <row r="7" spans="1:15" x14ac:dyDescent="0.35">
      <c r="A7" s="68"/>
      <c r="B7" s="69"/>
      <c r="C7" s="69"/>
      <c r="D7" s="70" t="s">
        <v>113</v>
      </c>
      <c r="E7" s="71"/>
      <c r="F7" s="62" t="s">
        <v>3</v>
      </c>
      <c r="G7" s="64" t="s">
        <v>50</v>
      </c>
      <c r="H7" s="64" t="s">
        <v>50</v>
      </c>
      <c r="I7" s="64"/>
      <c r="J7" s="64"/>
      <c r="K7" s="64"/>
      <c r="L7" s="65" t="s">
        <v>114</v>
      </c>
      <c r="M7" s="66"/>
      <c r="N7" s="66"/>
      <c r="O7" s="67" t="s">
        <v>112</v>
      </c>
    </row>
    <row r="8" spans="1:15" x14ac:dyDescent="0.35">
      <c r="A8" s="68"/>
      <c r="B8" s="69"/>
      <c r="C8" s="69"/>
      <c r="D8" s="60"/>
      <c r="E8" s="71"/>
      <c r="F8" s="72"/>
      <c r="G8" s="73"/>
      <c r="H8" s="64"/>
      <c r="I8" s="64"/>
      <c r="J8" s="64"/>
      <c r="K8" s="64"/>
      <c r="L8" s="65"/>
      <c r="M8" s="66"/>
      <c r="N8" s="66"/>
      <c r="O8" s="67"/>
    </row>
    <row r="9" spans="1:15" ht="16" thickBot="1" x14ac:dyDescent="0.4">
      <c r="A9" s="74"/>
      <c r="B9" s="75"/>
      <c r="C9" s="75"/>
      <c r="D9" s="76"/>
      <c r="E9" s="77"/>
      <c r="F9" s="78"/>
      <c r="G9" s="79"/>
      <c r="H9" s="79"/>
      <c r="I9" s="79"/>
      <c r="J9" s="79"/>
      <c r="K9" s="79"/>
      <c r="L9" s="80"/>
      <c r="M9" s="81"/>
      <c r="N9" s="81"/>
      <c r="O9" s="82"/>
    </row>
    <row r="10" spans="1:15" ht="16" thickBot="1" x14ac:dyDescent="0.4">
      <c r="A10" s="83"/>
      <c r="B10" s="84"/>
      <c r="C10" s="84"/>
      <c r="D10" s="85"/>
      <c r="E10" s="86"/>
      <c r="F10" s="87"/>
      <c r="G10" s="88"/>
      <c r="H10" s="88"/>
      <c r="I10" s="88"/>
      <c r="J10" s="88"/>
      <c r="K10" s="88"/>
      <c r="L10" s="89"/>
      <c r="M10" s="89"/>
      <c r="N10" s="89"/>
      <c r="O10" s="90"/>
    </row>
    <row r="11" spans="1:15" ht="16" thickBot="1" x14ac:dyDescent="0.4">
      <c r="A11" s="91" t="str">
        <f t="shared" ref="A11:A66" si="0">IF(O11=0,"",_xlfn.FLOOR.MATH(RANK(N11,$N$11:$N$131)/4+1+SUMPRODUCT(-(-($N$11:$N$131=N11)),-(-(O11&lt;$O$11:$O$131)))/4))</f>
        <v/>
      </c>
      <c r="B11" s="92" t="s">
        <v>115</v>
      </c>
      <c r="C11" s="92">
        <v>1</v>
      </c>
      <c r="D11" s="93"/>
      <c r="E11" s="94"/>
      <c r="F11" s="95"/>
      <c r="G11" s="96" t="str">
        <f>IF($G$6&lt;&gt;"",$G$6,"")</f>
        <v>Grund</v>
      </c>
      <c r="H11" s="97"/>
      <c r="I11" s="98"/>
      <c r="J11" s="99"/>
      <c r="K11" s="100"/>
      <c r="L11" s="101">
        <f>IF(COUNTBLANK(H11:H11)=0,AVERAGE(H11:H11),-0.000001)</f>
        <v>-9.9999999999999995E-7</v>
      </c>
      <c r="M11" s="102">
        <f t="shared" ref="M11:M66" si="1">IF(COUNTBLANK(H11:K11)=0,1,0)</f>
        <v>0</v>
      </c>
      <c r="N11" s="102">
        <f>SUM(M11:M14)</f>
        <v>0</v>
      </c>
      <c r="O11" s="103">
        <f>IF(COUNTIF(L11:L14,"&gt;=0"),ROUND(AVERAGEIF(L11:L14,"&gt;=0"),3),0)</f>
        <v>0</v>
      </c>
    </row>
    <row r="12" spans="1:15" ht="16" thickBot="1" x14ac:dyDescent="0.4">
      <c r="A12" s="104" t="str">
        <f t="shared" si="0"/>
        <v/>
      </c>
      <c r="B12" s="47" t="s">
        <v>115</v>
      </c>
      <c r="C12" s="47">
        <v>2</v>
      </c>
      <c r="D12" s="105"/>
      <c r="E12" s="106"/>
      <c r="F12" s="107"/>
      <c r="G12" s="108" t="str">
        <f>IF($G$7&lt;&gt;"",$G$7,"")</f>
        <v>Kür</v>
      </c>
      <c r="H12" s="109"/>
      <c r="I12" s="98"/>
      <c r="J12" s="98"/>
      <c r="K12" s="98"/>
      <c r="L12" s="101">
        <f t="shared" ref="L12:L13" si="2">IF(COUNTBLANK(H12:H12)=0,AVERAGE(H12:H12),-0.000001)</f>
        <v>-9.9999999999999995E-7</v>
      </c>
      <c r="M12" s="102">
        <f t="shared" si="1"/>
        <v>0</v>
      </c>
      <c r="N12" s="110">
        <f>SUM(M11:M14)</f>
        <v>0</v>
      </c>
      <c r="O12" s="111">
        <f>IF(COUNTIF(L11:L14,"&gt;=0"),ROUND(AVERAGEIF(L11:L14,"&gt;=0"),3),0)</f>
        <v>0</v>
      </c>
    </row>
    <row r="13" spans="1:15" ht="16" thickBot="1" x14ac:dyDescent="0.4">
      <c r="A13" s="112" t="str">
        <f t="shared" si="0"/>
        <v/>
      </c>
      <c r="B13" s="47" t="s">
        <v>115</v>
      </c>
      <c r="C13" s="47">
        <v>3</v>
      </c>
      <c r="D13" s="48"/>
      <c r="E13" s="106"/>
      <c r="F13" s="46"/>
      <c r="G13" s="108" t="str">
        <f>IF($G$8&lt;&gt;"",$G$8,"")</f>
        <v/>
      </c>
      <c r="H13" s="113"/>
      <c r="I13" s="114"/>
      <c r="J13" s="114"/>
      <c r="K13" s="115"/>
      <c r="L13" s="101">
        <f t="shared" si="2"/>
        <v>-9.9999999999999995E-7</v>
      </c>
      <c r="M13" s="102">
        <f t="shared" si="1"/>
        <v>0</v>
      </c>
      <c r="N13" s="110">
        <f>SUM(M11:M14)</f>
        <v>0</v>
      </c>
      <c r="O13" s="116">
        <f>IF(COUNTIF(L11:L14,"&gt;=0"),ROUND(AVERAGEIF(L11:L14,"&gt;=0"),3),0)</f>
        <v>0</v>
      </c>
    </row>
    <row r="14" spans="1:15" ht="16" thickBot="1" x14ac:dyDescent="0.4">
      <c r="A14" s="117" t="str">
        <f t="shared" si="0"/>
        <v/>
      </c>
      <c r="B14" s="88" t="s">
        <v>115</v>
      </c>
      <c r="C14" s="88">
        <v>4</v>
      </c>
      <c r="D14" s="118"/>
      <c r="E14" s="119"/>
      <c r="F14" s="120"/>
      <c r="G14" s="121" t="str">
        <f>IF($G$9&lt;&gt;"",$G$9,"")</f>
        <v/>
      </c>
      <c r="H14" s="122"/>
      <c r="I14" s="123"/>
      <c r="J14" s="123"/>
      <c r="K14" s="124"/>
      <c r="L14" s="125"/>
      <c r="M14" s="102">
        <f t="shared" si="1"/>
        <v>0</v>
      </c>
      <c r="N14" s="126">
        <f>SUM(M11:M14)</f>
        <v>0</v>
      </c>
      <c r="O14" s="127">
        <f>IF(COUNTIF(L11:L14,"&gt;=0"),ROUND(AVERAGEIF(L11:L14,"&gt;=0"),3),0)</f>
        <v>0</v>
      </c>
    </row>
    <row r="15" spans="1:15" ht="16" thickBot="1" x14ac:dyDescent="0.4">
      <c r="A15" s="91" t="str">
        <f t="shared" si="0"/>
        <v/>
      </c>
      <c r="B15" s="92" t="s">
        <v>115</v>
      </c>
      <c r="C15" s="92">
        <v>1</v>
      </c>
      <c r="D15" s="93"/>
      <c r="E15" s="94"/>
      <c r="F15" s="95"/>
      <c r="G15" s="96" t="str">
        <f>IF($G$6&lt;&gt;"",$G$6,"")</f>
        <v>Grund</v>
      </c>
      <c r="H15" s="97"/>
      <c r="I15" s="98"/>
      <c r="J15" s="99"/>
      <c r="K15" s="100"/>
      <c r="L15" s="101">
        <f>IF(COUNTBLANK(H15:H15)=0,AVERAGE(H15:H15),-0.000001)</f>
        <v>-9.9999999999999995E-7</v>
      </c>
      <c r="M15" s="102">
        <f t="shared" si="1"/>
        <v>0</v>
      </c>
      <c r="N15" s="102">
        <f>SUM(M15:M18)</f>
        <v>0</v>
      </c>
      <c r="O15" s="103">
        <f>IF(COUNTIF(L15:L18,"&gt;=0"),ROUND(AVERAGEIF(L15:L18,"&gt;=0"),3),0)</f>
        <v>0</v>
      </c>
    </row>
    <row r="16" spans="1:15" ht="16" thickBot="1" x14ac:dyDescent="0.4">
      <c r="A16" s="104" t="str">
        <f t="shared" si="0"/>
        <v/>
      </c>
      <c r="B16" s="47" t="s">
        <v>115</v>
      </c>
      <c r="C16" s="47">
        <v>2</v>
      </c>
      <c r="D16" s="105"/>
      <c r="E16" s="106"/>
      <c r="F16" s="107"/>
      <c r="G16" s="108" t="str">
        <f>IF($G$7&lt;&gt;"",$G$7,"")</f>
        <v>Kür</v>
      </c>
      <c r="H16" s="109"/>
      <c r="I16" s="98"/>
      <c r="J16" s="98"/>
      <c r="K16" s="98"/>
      <c r="L16" s="101">
        <f t="shared" ref="L16:L17" si="3">IF(COUNTBLANK(H16:H16)=0,AVERAGE(H16:H16),-0.000001)</f>
        <v>-9.9999999999999995E-7</v>
      </c>
      <c r="M16" s="102">
        <f t="shared" si="1"/>
        <v>0</v>
      </c>
      <c r="N16" s="110">
        <f>SUM(M15:M18)</f>
        <v>0</v>
      </c>
      <c r="O16" s="111">
        <f>IF(COUNTIF(L15:L18,"&gt;=0"),ROUND(AVERAGEIF(L15:L18,"&gt;=0"),3),0)</f>
        <v>0</v>
      </c>
    </row>
    <row r="17" spans="1:15" ht="16" thickBot="1" x14ac:dyDescent="0.4">
      <c r="A17" s="112" t="str">
        <f t="shared" si="0"/>
        <v/>
      </c>
      <c r="B17" s="47" t="s">
        <v>115</v>
      </c>
      <c r="C17" s="47">
        <v>3</v>
      </c>
      <c r="D17" s="48"/>
      <c r="E17" s="106"/>
      <c r="F17" s="46"/>
      <c r="G17" s="108" t="str">
        <f>IF($G$8&lt;&gt;"",$G$8,"")</f>
        <v/>
      </c>
      <c r="H17" s="113"/>
      <c r="I17" s="114"/>
      <c r="J17" s="114"/>
      <c r="K17" s="115"/>
      <c r="L17" s="101">
        <f t="shared" si="3"/>
        <v>-9.9999999999999995E-7</v>
      </c>
      <c r="M17" s="102">
        <f t="shared" si="1"/>
        <v>0</v>
      </c>
      <c r="N17" s="110">
        <f>SUM(M15:M18)</f>
        <v>0</v>
      </c>
      <c r="O17" s="116">
        <f>IF(COUNTIF(L15:L18,"&gt;=0"),ROUND(AVERAGEIF(L15:L18,"&gt;=0"),3),0)</f>
        <v>0</v>
      </c>
    </row>
    <row r="18" spans="1:15" ht="16" thickBot="1" x14ac:dyDescent="0.4">
      <c r="A18" s="117" t="str">
        <f t="shared" si="0"/>
        <v/>
      </c>
      <c r="B18" s="88" t="s">
        <v>115</v>
      </c>
      <c r="C18" s="88">
        <v>4</v>
      </c>
      <c r="D18" s="118"/>
      <c r="E18" s="119"/>
      <c r="F18" s="120"/>
      <c r="G18" s="121" t="str">
        <f>IF($G$9&lt;&gt;"",$G$9,"")</f>
        <v/>
      </c>
      <c r="H18" s="122"/>
      <c r="I18" s="123"/>
      <c r="J18" s="123"/>
      <c r="K18" s="124"/>
      <c r="L18" s="125"/>
      <c r="M18" s="102">
        <f t="shared" si="1"/>
        <v>0</v>
      </c>
      <c r="N18" s="126">
        <f>SUM(M15:M18)</f>
        <v>0</v>
      </c>
      <c r="O18" s="127">
        <f>IF(COUNTIF(L15:L18,"&gt;=0"),ROUND(AVERAGEIF(L15:L18,"&gt;=0"),3),0)</f>
        <v>0</v>
      </c>
    </row>
    <row r="19" spans="1:15" ht="16" thickBot="1" x14ac:dyDescent="0.4">
      <c r="A19" s="91" t="str">
        <f t="shared" si="0"/>
        <v/>
      </c>
      <c r="B19" s="92" t="s">
        <v>115</v>
      </c>
      <c r="C19" s="92">
        <v>1</v>
      </c>
      <c r="D19" s="93"/>
      <c r="E19" s="94"/>
      <c r="F19" s="95"/>
      <c r="G19" s="96" t="str">
        <f>IF($G$6&lt;&gt;"",$G$6,"")</f>
        <v>Grund</v>
      </c>
      <c r="H19" s="97"/>
      <c r="I19" s="98"/>
      <c r="J19" s="99"/>
      <c r="K19" s="100"/>
      <c r="L19" s="101">
        <f>IF(COUNTBLANK(H19:H19)=0,AVERAGE(H19:H19),-0.000001)</f>
        <v>-9.9999999999999995E-7</v>
      </c>
      <c r="M19" s="102">
        <f t="shared" si="1"/>
        <v>0</v>
      </c>
      <c r="N19" s="102">
        <f>SUM(M19:M22)</f>
        <v>0</v>
      </c>
      <c r="O19" s="103">
        <f>IF(COUNTIF(L19:L22,"&gt;=0"),ROUND(AVERAGEIF(L19:L22,"&gt;=0"),3),0)</f>
        <v>0</v>
      </c>
    </row>
    <row r="20" spans="1:15" ht="16" thickBot="1" x14ac:dyDescent="0.4">
      <c r="A20" s="104" t="str">
        <f t="shared" si="0"/>
        <v/>
      </c>
      <c r="B20" s="47" t="s">
        <v>115</v>
      </c>
      <c r="C20" s="47">
        <v>2</v>
      </c>
      <c r="D20" s="105"/>
      <c r="E20" s="106"/>
      <c r="F20" s="107"/>
      <c r="G20" s="108" t="str">
        <f>IF($G$7&lt;&gt;"",$G$7,"")</f>
        <v>Kür</v>
      </c>
      <c r="H20" s="109"/>
      <c r="I20" s="98"/>
      <c r="J20" s="98"/>
      <c r="K20" s="98"/>
      <c r="L20" s="101">
        <f t="shared" ref="L20:L21" si="4">IF(COUNTBLANK(H20:H20)=0,AVERAGE(H20:H20),-0.000001)</f>
        <v>-9.9999999999999995E-7</v>
      </c>
      <c r="M20" s="102">
        <f t="shared" si="1"/>
        <v>0</v>
      </c>
      <c r="N20" s="110">
        <f>SUM(M19:M22)</f>
        <v>0</v>
      </c>
      <c r="O20" s="111">
        <f>IF(COUNTIF(L19:L22,"&gt;=0"),ROUND(AVERAGEIF(L19:L22,"&gt;=0"),3),0)</f>
        <v>0</v>
      </c>
    </row>
    <row r="21" spans="1:15" ht="16" thickBot="1" x14ac:dyDescent="0.4">
      <c r="A21" s="112" t="str">
        <f t="shared" si="0"/>
        <v/>
      </c>
      <c r="B21" s="47" t="s">
        <v>115</v>
      </c>
      <c r="C21" s="47">
        <v>3</v>
      </c>
      <c r="D21" s="48"/>
      <c r="E21" s="106"/>
      <c r="F21" s="46"/>
      <c r="G21" s="108" t="str">
        <f>IF($G$8&lt;&gt;"",$G$8,"")</f>
        <v/>
      </c>
      <c r="H21" s="113"/>
      <c r="I21" s="114"/>
      <c r="J21" s="114"/>
      <c r="K21" s="115"/>
      <c r="L21" s="101">
        <f t="shared" si="4"/>
        <v>-9.9999999999999995E-7</v>
      </c>
      <c r="M21" s="102">
        <f t="shared" si="1"/>
        <v>0</v>
      </c>
      <c r="N21" s="110">
        <f>SUM(M19:M22)</f>
        <v>0</v>
      </c>
      <c r="O21" s="116">
        <f>IF(COUNTIF(L19:L22,"&gt;=0"),ROUND(AVERAGEIF(L19:L22,"&gt;=0"),3),0)</f>
        <v>0</v>
      </c>
    </row>
    <row r="22" spans="1:15" ht="16" thickBot="1" x14ac:dyDescent="0.4">
      <c r="A22" s="117" t="str">
        <f t="shared" si="0"/>
        <v/>
      </c>
      <c r="B22" s="88" t="s">
        <v>115</v>
      </c>
      <c r="C22" s="88">
        <v>4</v>
      </c>
      <c r="D22" s="118"/>
      <c r="E22" s="119"/>
      <c r="F22" s="120"/>
      <c r="G22" s="121" t="str">
        <f>IF($G$9&lt;&gt;"",$G$9,"")</f>
        <v/>
      </c>
      <c r="H22" s="122"/>
      <c r="I22" s="123"/>
      <c r="J22" s="123"/>
      <c r="K22" s="124"/>
      <c r="L22" s="125"/>
      <c r="M22" s="102">
        <f t="shared" si="1"/>
        <v>0</v>
      </c>
      <c r="N22" s="126">
        <f>SUM(M19:M22)</f>
        <v>0</v>
      </c>
      <c r="O22" s="127">
        <f>IF(COUNTIF(L19:L22,"&gt;=0"),ROUND(AVERAGEIF(L19:L22,"&gt;=0"),3),0)</f>
        <v>0</v>
      </c>
    </row>
    <row r="23" spans="1:15" ht="16" thickBot="1" x14ac:dyDescent="0.4">
      <c r="A23" s="91" t="str">
        <f t="shared" si="0"/>
        <v/>
      </c>
      <c r="B23" s="92" t="s">
        <v>115</v>
      </c>
      <c r="C23" s="92">
        <v>1</v>
      </c>
      <c r="D23" s="93"/>
      <c r="E23" s="94"/>
      <c r="F23" s="95"/>
      <c r="G23" s="96" t="str">
        <f>IF($G$6&lt;&gt;"",$G$6,"")</f>
        <v>Grund</v>
      </c>
      <c r="H23" s="97"/>
      <c r="I23" s="98"/>
      <c r="J23" s="99"/>
      <c r="K23" s="100"/>
      <c r="L23" s="101">
        <f>IF(COUNTBLANK(H23:H23)=0,AVERAGE(H23:H23),-0.000001)</f>
        <v>-9.9999999999999995E-7</v>
      </c>
      <c r="M23" s="102">
        <f t="shared" si="1"/>
        <v>0</v>
      </c>
      <c r="N23" s="102">
        <f>SUM(M23:M26)</f>
        <v>0</v>
      </c>
      <c r="O23" s="103">
        <f>IF(COUNTIF(L23:L26,"&gt;=0"),ROUND(AVERAGEIF(L23:L26,"&gt;=0"),3),0)</f>
        <v>0</v>
      </c>
    </row>
    <row r="24" spans="1:15" ht="16" thickBot="1" x14ac:dyDescent="0.4">
      <c r="A24" s="104" t="str">
        <f t="shared" si="0"/>
        <v/>
      </c>
      <c r="B24" s="47" t="s">
        <v>115</v>
      </c>
      <c r="C24" s="47">
        <v>2</v>
      </c>
      <c r="D24" s="105"/>
      <c r="E24" s="106"/>
      <c r="F24" s="107"/>
      <c r="G24" s="108" t="str">
        <f>IF($G$7&lt;&gt;"",$G$7,"")</f>
        <v>Kür</v>
      </c>
      <c r="H24" s="109"/>
      <c r="I24" s="98"/>
      <c r="J24" s="98"/>
      <c r="K24" s="98"/>
      <c r="L24" s="101">
        <f t="shared" ref="L24:L25" si="5">IF(COUNTBLANK(H24:H24)=0,AVERAGE(H24:H24),-0.000001)</f>
        <v>-9.9999999999999995E-7</v>
      </c>
      <c r="M24" s="102">
        <f t="shared" si="1"/>
        <v>0</v>
      </c>
      <c r="N24" s="110">
        <f>SUM(M23:M26)</f>
        <v>0</v>
      </c>
      <c r="O24" s="111">
        <f>IF(COUNTIF(L23:L26,"&gt;=0"),ROUND(AVERAGEIF(L23:L26,"&gt;=0"),3),0)</f>
        <v>0</v>
      </c>
    </row>
    <row r="25" spans="1:15" ht="16" thickBot="1" x14ac:dyDescent="0.4">
      <c r="A25" s="112" t="str">
        <f t="shared" si="0"/>
        <v/>
      </c>
      <c r="B25" s="47" t="s">
        <v>115</v>
      </c>
      <c r="C25" s="47">
        <v>3</v>
      </c>
      <c r="D25" s="48"/>
      <c r="E25" s="106"/>
      <c r="F25" s="46"/>
      <c r="G25" s="108" t="str">
        <f>IF($G$8&lt;&gt;"",$G$8,"")</f>
        <v/>
      </c>
      <c r="H25" s="113"/>
      <c r="I25" s="114"/>
      <c r="J25" s="114"/>
      <c r="K25" s="115"/>
      <c r="L25" s="101">
        <f t="shared" si="5"/>
        <v>-9.9999999999999995E-7</v>
      </c>
      <c r="M25" s="102">
        <f t="shared" si="1"/>
        <v>0</v>
      </c>
      <c r="N25" s="110">
        <f>SUM(M23:M26)</f>
        <v>0</v>
      </c>
      <c r="O25" s="116">
        <f>IF(COUNTIF(L23:L26,"&gt;=0"),ROUND(AVERAGEIF(L23:L26,"&gt;=0"),3),0)</f>
        <v>0</v>
      </c>
    </row>
    <row r="26" spans="1:15" ht="16" thickBot="1" x14ac:dyDescent="0.4">
      <c r="A26" s="117" t="str">
        <f t="shared" si="0"/>
        <v/>
      </c>
      <c r="B26" s="88" t="s">
        <v>115</v>
      </c>
      <c r="C26" s="88">
        <v>4</v>
      </c>
      <c r="D26" s="118"/>
      <c r="E26" s="119"/>
      <c r="F26" s="120"/>
      <c r="G26" s="121" t="str">
        <f>IF($G$9&lt;&gt;"",$G$9,"")</f>
        <v/>
      </c>
      <c r="H26" s="122"/>
      <c r="I26" s="123"/>
      <c r="J26" s="123"/>
      <c r="K26" s="124"/>
      <c r="L26" s="125"/>
      <c r="M26" s="102">
        <f t="shared" si="1"/>
        <v>0</v>
      </c>
      <c r="N26" s="126">
        <f>SUM(M23:M26)</f>
        <v>0</v>
      </c>
      <c r="O26" s="127">
        <f>IF(COUNTIF(L23:L26,"&gt;=0"),ROUND(AVERAGEIF(L23:L26,"&gt;=0"),3),0)</f>
        <v>0</v>
      </c>
    </row>
    <row r="27" spans="1:15" ht="16" thickBot="1" x14ac:dyDescent="0.4">
      <c r="A27" s="91" t="str">
        <f t="shared" si="0"/>
        <v/>
      </c>
      <c r="B27" s="92" t="s">
        <v>115</v>
      </c>
      <c r="C27" s="92">
        <v>1</v>
      </c>
      <c r="D27" s="93"/>
      <c r="E27" s="94"/>
      <c r="F27" s="95"/>
      <c r="G27" s="96" t="str">
        <f>IF($G$6&lt;&gt;"",$G$6,"")</f>
        <v>Grund</v>
      </c>
      <c r="H27" s="97"/>
      <c r="I27" s="98"/>
      <c r="J27" s="99"/>
      <c r="K27" s="100"/>
      <c r="L27" s="101">
        <f>IF(COUNTBLANK(H27:H27)=0,AVERAGE(H27:H27),-0.000001)</f>
        <v>-9.9999999999999995E-7</v>
      </c>
      <c r="M27" s="102">
        <f t="shared" si="1"/>
        <v>0</v>
      </c>
      <c r="N27" s="102">
        <f>SUM(M27:M30)</f>
        <v>0</v>
      </c>
      <c r="O27" s="103">
        <f>IF(COUNTIF(L27:L30,"&gt;=0"),ROUND(AVERAGEIF(L27:L30,"&gt;=0"),3),0)</f>
        <v>0</v>
      </c>
    </row>
    <row r="28" spans="1:15" ht="16" thickBot="1" x14ac:dyDescent="0.4">
      <c r="A28" s="104" t="str">
        <f t="shared" si="0"/>
        <v/>
      </c>
      <c r="B28" s="47" t="s">
        <v>115</v>
      </c>
      <c r="C28" s="47">
        <v>2</v>
      </c>
      <c r="D28" s="105"/>
      <c r="E28" s="106"/>
      <c r="F28" s="107"/>
      <c r="G28" s="108" t="str">
        <f>IF($G$7&lt;&gt;"",$G$7,"")</f>
        <v>Kür</v>
      </c>
      <c r="H28" s="109"/>
      <c r="I28" s="98"/>
      <c r="J28" s="98"/>
      <c r="K28" s="98"/>
      <c r="L28" s="101">
        <f t="shared" ref="L28:L29" si="6">IF(COUNTBLANK(H28:H28)=0,AVERAGE(H28:H28),-0.000001)</f>
        <v>-9.9999999999999995E-7</v>
      </c>
      <c r="M28" s="102">
        <f t="shared" si="1"/>
        <v>0</v>
      </c>
      <c r="N28" s="110">
        <f>SUM(M27:M30)</f>
        <v>0</v>
      </c>
      <c r="O28" s="111">
        <f>IF(COUNTIF(L27:L30,"&gt;=0"),ROUND(AVERAGEIF(L27:L30,"&gt;=0"),3),0)</f>
        <v>0</v>
      </c>
    </row>
    <row r="29" spans="1:15" ht="16" thickBot="1" x14ac:dyDescent="0.4">
      <c r="A29" s="112" t="str">
        <f t="shared" si="0"/>
        <v/>
      </c>
      <c r="B29" s="47" t="s">
        <v>115</v>
      </c>
      <c r="C29" s="47">
        <v>3</v>
      </c>
      <c r="D29" s="48"/>
      <c r="E29" s="106"/>
      <c r="F29" s="46"/>
      <c r="G29" s="108" t="str">
        <f>IF($G$8&lt;&gt;"",$G$8,"")</f>
        <v/>
      </c>
      <c r="H29" s="113"/>
      <c r="I29" s="114"/>
      <c r="J29" s="114"/>
      <c r="K29" s="115"/>
      <c r="L29" s="101">
        <f t="shared" si="6"/>
        <v>-9.9999999999999995E-7</v>
      </c>
      <c r="M29" s="102">
        <f t="shared" si="1"/>
        <v>0</v>
      </c>
      <c r="N29" s="110">
        <f>SUM(M27:M30)</f>
        <v>0</v>
      </c>
      <c r="O29" s="116">
        <f>IF(COUNTIF(L27:L30,"&gt;=0"),ROUND(AVERAGEIF(L27:L30,"&gt;=0"),3),0)</f>
        <v>0</v>
      </c>
    </row>
    <row r="30" spans="1:15" ht="16" thickBot="1" x14ac:dyDescent="0.4">
      <c r="A30" s="117" t="str">
        <f t="shared" si="0"/>
        <v/>
      </c>
      <c r="B30" s="88" t="s">
        <v>115</v>
      </c>
      <c r="C30" s="88">
        <v>4</v>
      </c>
      <c r="D30" s="118"/>
      <c r="E30" s="119"/>
      <c r="F30" s="120"/>
      <c r="G30" s="121" t="str">
        <f>IF($G$9&lt;&gt;"",$G$9,"")</f>
        <v/>
      </c>
      <c r="H30" s="122"/>
      <c r="I30" s="123"/>
      <c r="J30" s="123"/>
      <c r="K30" s="124"/>
      <c r="L30" s="125"/>
      <c r="M30" s="102">
        <f t="shared" si="1"/>
        <v>0</v>
      </c>
      <c r="N30" s="126">
        <f>SUM(M27:M30)</f>
        <v>0</v>
      </c>
      <c r="O30" s="127">
        <f>IF(COUNTIF(L27:L30,"&gt;=0"),ROUND(AVERAGEIF(L27:L30,"&gt;=0"),3),0)</f>
        <v>0</v>
      </c>
    </row>
    <row r="31" spans="1:15" ht="16" thickBot="1" x14ac:dyDescent="0.4">
      <c r="A31" s="91" t="str">
        <f t="shared" si="0"/>
        <v/>
      </c>
      <c r="B31" s="92" t="s">
        <v>115</v>
      </c>
      <c r="C31" s="92">
        <v>1</v>
      </c>
      <c r="D31" s="93"/>
      <c r="E31" s="94"/>
      <c r="F31" s="95"/>
      <c r="G31" s="96" t="str">
        <f>IF($G$6&lt;&gt;"",$G$6,"")</f>
        <v>Grund</v>
      </c>
      <c r="H31" s="97"/>
      <c r="I31" s="98"/>
      <c r="J31" s="99"/>
      <c r="K31" s="100"/>
      <c r="L31" s="101">
        <f>IF(COUNTBLANK(H31:H31)=0,AVERAGE(H31:H31),-0.000001)</f>
        <v>-9.9999999999999995E-7</v>
      </c>
      <c r="M31" s="102">
        <f t="shared" si="1"/>
        <v>0</v>
      </c>
      <c r="N31" s="102">
        <f>SUM(M31:M34)</f>
        <v>0</v>
      </c>
      <c r="O31" s="103">
        <f>IF(COUNTIF(L31:L34,"&gt;=0"),ROUND(AVERAGEIF(L31:L34,"&gt;=0"),3),0)</f>
        <v>0</v>
      </c>
    </row>
    <row r="32" spans="1:15" ht="16" thickBot="1" x14ac:dyDescent="0.4">
      <c r="A32" s="104" t="str">
        <f t="shared" si="0"/>
        <v/>
      </c>
      <c r="B32" s="47" t="s">
        <v>115</v>
      </c>
      <c r="C32" s="47">
        <v>2</v>
      </c>
      <c r="D32" s="105"/>
      <c r="E32" s="106"/>
      <c r="F32" s="107"/>
      <c r="G32" s="108" t="str">
        <f>IF($G$7&lt;&gt;"",$G$7,"")</f>
        <v>Kür</v>
      </c>
      <c r="H32" s="109"/>
      <c r="I32" s="98"/>
      <c r="J32" s="98"/>
      <c r="K32" s="98"/>
      <c r="L32" s="101">
        <f t="shared" ref="L32:L33" si="7">IF(COUNTBLANK(H32:H32)=0,AVERAGE(H32:H32),-0.000001)</f>
        <v>-9.9999999999999995E-7</v>
      </c>
      <c r="M32" s="102">
        <f t="shared" si="1"/>
        <v>0</v>
      </c>
      <c r="N32" s="110">
        <f>SUM(M31:M34)</f>
        <v>0</v>
      </c>
      <c r="O32" s="111">
        <f>IF(COUNTIF(L31:L34,"&gt;=0"),ROUND(AVERAGEIF(L31:L34,"&gt;=0"),3),0)</f>
        <v>0</v>
      </c>
    </row>
    <row r="33" spans="1:15" ht="16" thickBot="1" x14ac:dyDescent="0.4">
      <c r="A33" s="112" t="str">
        <f t="shared" si="0"/>
        <v/>
      </c>
      <c r="B33" s="47" t="s">
        <v>115</v>
      </c>
      <c r="C33" s="47">
        <v>3</v>
      </c>
      <c r="D33" s="48"/>
      <c r="E33" s="106"/>
      <c r="F33" s="46"/>
      <c r="G33" s="108" t="str">
        <f>IF($G$8&lt;&gt;"",$G$8,"")</f>
        <v/>
      </c>
      <c r="H33" s="113"/>
      <c r="I33" s="114"/>
      <c r="J33" s="114"/>
      <c r="K33" s="115"/>
      <c r="L33" s="101">
        <f t="shared" si="7"/>
        <v>-9.9999999999999995E-7</v>
      </c>
      <c r="M33" s="102">
        <f t="shared" si="1"/>
        <v>0</v>
      </c>
      <c r="N33" s="110">
        <f>SUM(M31:M34)</f>
        <v>0</v>
      </c>
      <c r="O33" s="116">
        <f>IF(COUNTIF(L31:L34,"&gt;=0"),ROUND(AVERAGEIF(L31:L34,"&gt;=0"),3),0)</f>
        <v>0</v>
      </c>
    </row>
    <row r="34" spans="1:15" ht="16" thickBot="1" x14ac:dyDescent="0.4">
      <c r="A34" s="117" t="str">
        <f t="shared" si="0"/>
        <v/>
      </c>
      <c r="B34" s="88" t="s">
        <v>115</v>
      </c>
      <c r="C34" s="88">
        <v>4</v>
      </c>
      <c r="D34" s="118"/>
      <c r="E34" s="119"/>
      <c r="F34" s="120"/>
      <c r="G34" s="121" t="str">
        <f>IF($G$9&lt;&gt;"",$G$9,"")</f>
        <v/>
      </c>
      <c r="H34" s="122"/>
      <c r="I34" s="123"/>
      <c r="J34" s="123"/>
      <c r="K34" s="124"/>
      <c r="L34" s="125"/>
      <c r="M34" s="102">
        <f t="shared" si="1"/>
        <v>0</v>
      </c>
      <c r="N34" s="126">
        <f>SUM(M31:M34)</f>
        <v>0</v>
      </c>
      <c r="O34" s="127">
        <f>IF(COUNTIF(L31:L34,"&gt;=0"),ROUND(AVERAGEIF(L31:L34,"&gt;=0"),3),0)</f>
        <v>0</v>
      </c>
    </row>
    <row r="35" spans="1:15" ht="16" thickBot="1" x14ac:dyDescent="0.4">
      <c r="A35" s="91" t="str">
        <f t="shared" si="0"/>
        <v/>
      </c>
      <c r="B35" s="92" t="s">
        <v>115</v>
      </c>
      <c r="C35" s="92">
        <v>1</v>
      </c>
      <c r="D35" s="93"/>
      <c r="E35" s="94"/>
      <c r="F35" s="95"/>
      <c r="G35" s="96" t="str">
        <f>IF($G$6&lt;&gt;"",$G$6,"")</f>
        <v>Grund</v>
      </c>
      <c r="H35" s="97"/>
      <c r="I35" s="98"/>
      <c r="J35" s="99"/>
      <c r="K35" s="100"/>
      <c r="L35" s="101">
        <f>IF(COUNTBLANK(H35:H35)=0,AVERAGE(H35:H35),-0.000001)</f>
        <v>-9.9999999999999995E-7</v>
      </c>
      <c r="M35" s="102">
        <f t="shared" si="1"/>
        <v>0</v>
      </c>
      <c r="N35" s="102">
        <f>SUM(M35:M38)</f>
        <v>0</v>
      </c>
      <c r="O35" s="103">
        <f>IF(COUNTIF(L35:L38,"&gt;=0"),ROUND(AVERAGEIF(L35:L38,"&gt;=0"),3),0)</f>
        <v>0</v>
      </c>
    </row>
    <row r="36" spans="1:15" ht="16" thickBot="1" x14ac:dyDescent="0.4">
      <c r="A36" s="104" t="str">
        <f t="shared" si="0"/>
        <v/>
      </c>
      <c r="B36" s="47" t="s">
        <v>115</v>
      </c>
      <c r="C36" s="47">
        <v>2</v>
      </c>
      <c r="D36" s="105"/>
      <c r="E36" s="106"/>
      <c r="F36" s="107"/>
      <c r="G36" s="108" t="str">
        <f>IF($G$7&lt;&gt;"",$G$7,"")</f>
        <v>Kür</v>
      </c>
      <c r="H36" s="109"/>
      <c r="I36" s="98"/>
      <c r="J36" s="98"/>
      <c r="K36" s="98"/>
      <c r="L36" s="101">
        <f t="shared" ref="L36:L37" si="8">IF(COUNTBLANK(H36:H36)=0,AVERAGE(H36:H36),-0.000001)</f>
        <v>-9.9999999999999995E-7</v>
      </c>
      <c r="M36" s="102">
        <f t="shared" si="1"/>
        <v>0</v>
      </c>
      <c r="N36" s="110">
        <f>SUM(M35:M38)</f>
        <v>0</v>
      </c>
      <c r="O36" s="111">
        <f>IF(COUNTIF(L35:L38,"&gt;=0"),ROUND(AVERAGEIF(L35:L38,"&gt;=0"),3),0)</f>
        <v>0</v>
      </c>
    </row>
    <row r="37" spans="1:15" ht="16" thickBot="1" x14ac:dyDescent="0.4">
      <c r="A37" s="112" t="str">
        <f t="shared" si="0"/>
        <v/>
      </c>
      <c r="B37" s="47" t="s">
        <v>115</v>
      </c>
      <c r="C37" s="47">
        <v>3</v>
      </c>
      <c r="D37" s="48"/>
      <c r="E37" s="106"/>
      <c r="F37" s="46"/>
      <c r="G37" s="108" t="str">
        <f>IF($G$8&lt;&gt;"",$G$8,"")</f>
        <v/>
      </c>
      <c r="H37" s="113"/>
      <c r="I37" s="114"/>
      <c r="J37" s="114"/>
      <c r="K37" s="115"/>
      <c r="L37" s="101">
        <f t="shared" si="8"/>
        <v>-9.9999999999999995E-7</v>
      </c>
      <c r="M37" s="102">
        <f t="shared" si="1"/>
        <v>0</v>
      </c>
      <c r="N37" s="110">
        <f>SUM(M35:M38)</f>
        <v>0</v>
      </c>
      <c r="O37" s="116">
        <f>IF(COUNTIF(L35:L38,"&gt;=0"),ROUND(AVERAGEIF(L35:L38,"&gt;=0"),3),0)</f>
        <v>0</v>
      </c>
    </row>
    <row r="38" spans="1:15" ht="16" thickBot="1" x14ac:dyDescent="0.4">
      <c r="A38" s="117" t="str">
        <f t="shared" si="0"/>
        <v/>
      </c>
      <c r="B38" s="88" t="s">
        <v>115</v>
      </c>
      <c r="C38" s="88">
        <v>4</v>
      </c>
      <c r="D38" s="118"/>
      <c r="E38" s="119"/>
      <c r="F38" s="120"/>
      <c r="G38" s="121" t="str">
        <f>IF($G$9&lt;&gt;"",$G$9,"")</f>
        <v/>
      </c>
      <c r="H38" s="122"/>
      <c r="I38" s="123"/>
      <c r="J38" s="123"/>
      <c r="K38" s="124"/>
      <c r="L38" s="125"/>
      <c r="M38" s="102">
        <f t="shared" si="1"/>
        <v>0</v>
      </c>
      <c r="N38" s="126">
        <f>SUM(M35:M38)</f>
        <v>0</v>
      </c>
      <c r="O38" s="127">
        <f>IF(COUNTIF(L35:L38,"&gt;=0"),ROUND(AVERAGEIF(L35:L38,"&gt;=0"),3),0)</f>
        <v>0</v>
      </c>
    </row>
    <row r="39" spans="1:15" ht="16" thickBot="1" x14ac:dyDescent="0.4">
      <c r="A39" s="91" t="str">
        <f t="shared" si="0"/>
        <v/>
      </c>
      <c r="B39" s="92" t="s">
        <v>115</v>
      </c>
      <c r="C39" s="92">
        <v>1</v>
      </c>
      <c r="D39" s="93"/>
      <c r="E39" s="94"/>
      <c r="F39" s="95"/>
      <c r="G39" s="96" t="str">
        <f>IF($G$6&lt;&gt;"",$G$6,"")</f>
        <v>Grund</v>
      </c>
      <c r="H39" s="97"/>
      <c r="I39" s="98"/>
      <c r="J39" s="99"/>
      <c r="K39" s="100"/>
      <c r="L39" s="101">
        <f>IF(COUNTBLANK(H39:H39)=0,AVERAGE(H39:H39),-0.000001)</f>
        <v>-9.9999999999999995E-7</v>
      </c>
      <c r="M39" s="102">
        <f t="shared" si="1"/>
        <v>0</v>
      </c>
      <c r="N39" s="102">
        <f>SUM(M39:M42)</f>
        <v>0</v>
      </c>
      <c r="O39" s="103">
        <f>IF(COUNTIF(L39:L42,"&gt;=0"),ROUND(AVERAGEIF(L39:L42,"&gt;=0"),3),0)</f>
        <v>0</v>
      </c>
    </row>
    <row r="40" spans="1:15" ht="16" thickBot="1" x14ac:dyDescent="0.4">
      <c r="A40" s="104" t="str">
        <f t="shared" si="0"/>
        <v/>
      </c>
      <c r="B40" s="47" t="s">
        <v>115</v>
      </c>
      <c r="C40" s="47">
        <v>2</v>
      </c>
      <c r="D40" s="105"/>
      <c r="E40" s="106"/>
      <c r="F40" s="107"/>
      <c r="G40" s="108" t="str">
        <f>IF($G$7&lt;&gt;"",$G$7,"")</f>
        <v>Kür</v>
      </c>
      <c r="H40" s="109"/>
      <c r="I40" s="98"/>
      <c r="J40" s="98"/>
      <c r="K40" s="98"/>
      <c r="L40" s="101">
        <f t="shared" ref="L40:L41" si="9">IF(COUNTBLANK(H40:H40)=0,AVERAGE(H40:H40),-0.000001)</f>
        <v>-9.9999999999999995E-7</v>
      </c>
      <c r="M40" s="102">
        <f t="shared" si="1"/>
        <v>0</v>
      </c>
      <c r="N40" s="110">
        <f>SUM(M39:M42)</f>
        <v>0</v>
      </c>
      <c r="O40" s="111">
        <f>IF(COUNTIF(L39:L42,"&gt;=0"),ROUND(AVERAGEIF(L39:L42,"&gt;=0"),3),0)</f>
        <v>0</v>
      </c>
    </row>
    <row r="41" spans="1:15" ht="16" thickBot="1" x14ac:dyDescent="0.4">
      <c r="A41" s="112" t="str">
        <f t="shared" si="0"/>
        <v/>
      </c>
      <c r="B41" s="47" t="s">
        <v>115</v>
      </c>
      <c r="C41" s="47">
        <v>3</v>
      </c>
      <c r="D41" s="48"/>
      <c r="E41" s="106"/>
      <c r="F41" s="46"/>
      <c r="G41" s="108" t="str">
        <f>IF($G$8&lt;&gt;"",$G$8,"")</f>
        <v/>
      </c>
      <c r="H41" s="113"/>
      <c r="I41" s="114"/>
      <c r="J41" s="114"/>
      <c r="K41" s="115"/>
      <c r="L41" s="101">
        <f t="shared" si="9"/>
        <v>-9.9999999999999995E-7</v>
      </c>
      <c r="M41" s="102">
        <f t="shared" si="1"/>
        <v>0</v>
      </c>
      <c r="N41" s="110">
        <f>SUM(M39:M42)</f>
        <v>0</v>
      </c>
      <c r="O41" s="116">
        <f>IF(COUNTIF(L39:L42,"&gt;=0"),ROUND(AVERAGEIF(L39:L42,"&gt;=0"),3),0)</f>
        <v>0</v>
      </c>
    </row>
    <row r="42" spans="1:15" ht="16" thickBot="1" x14ac:dyDescent="0.4">
      <c r="A42" s="117" t="str">
        <f t="shared" si="0"/>
        <v/>
      </c>
      <c r="B42" s="88" t="s">
        <v>115</v>
      </c>
      <c r="C42" s="88">
        <v>4</v>
      </c>
      <c r="D42" s="118"/>
      <c r="E42" s="119"/>
      <c r="F42" s="120"/>
      <c r="G42" s="121" t="str">
        <f>IF($G$9&lt;&gt;"",$G$9,"")</f>
        <v/>
      </c>
      <c r="H42" s="122"/>
      <c r="I42" s="123"/>
      <c r="J42" s="123"/>
      <c r="K42" s="124"/>
      <c r="L42" s="125"/>
      <c r="M42" s="102">
        <f t="shared" si="1"/>
        <v>0</v>
      </c>
      <c r="N42" s="126">
        <f>SUM(M39:M42)</f>
        <v>0</v>
      </c>
      <c r="O42" s="127">
        <f>IF(COUNTIF(L39:L42,"&gt;=0"),ROUND(AVERAGEIF(L39:L42,"&gt;=0"),3),0)</f>
        <v>0</v>
      </c>
    </row>
    <row r="43" spans="1:15" ht="16" thickBot="1" x14ac:dyDescent="0.4">
      <c r="A43" s="91" t="str">
        <f t="shared" si="0"/>
        <v/>
      </c>
      <c r="B43" s="92" t="s">
        <v>115</v>
      </c>
      <c r="C43" s="92">
        <v>1</v>
      </c>
      <c r="D43" s="93"/>
      <c r="E43" s="94"/>
      <c r="F43" s="95"/>
      <c r="G43" s="96" t="str">
        <f>IF($G$6&lt;&gt;"",$G$6,"")</f>
        <v>Grund</v>
      </c>
      <c r="H43" s="97"/>
      <c r="I43" s="98"/>
      <c r="J43" s="99"/>
      <c r="K43" s="100"/>
      <c r="L43" s="101">
        <f>IF(COUNTBLANK(H43:H43)=0,AVERAGE(H43:H43),-0.000001)</f>
        <v>-9.9999999999999995E-7</v>
      </c>
      <c r="M43" s="102">
        <f t="shared" si="1"/>
        <v>0</v>
      </c>
      <c r="N43" s="102">
        <f>SUM(M43:M46)</f>
        <v>0</v>
      </c>
      <c r="O43" s="103">
        <f>IF(COUNTIF(L43:L46,"&gt;=0"),ROUND(AVERAGEIF(L43:L46,"&gt;=0"),3),0)</f>
        <v>0</v>
      </c>
    </row>
    <row r="44" spans="1:15" ht="16" thickBot="1" x14ac:dyDescent="0.4">
      <c r="A44" s="104" t="str">
        <f t="shared" si="0"/>
        <v/>
      </c>
      <c r="B44" s="47" t="s">
        <v>115</v>
      </c>
      <c r="C44" s="47">
        <v>2</v>
      </c>
      <c r="D44" s="105"/>
      <c r="E44" s="106"/>
      <c r="F44" s="107"/>
      <c r="G44" s="108" t="str">
        <f>IF($G$7&lt;&gt;"",$G$7,"")</f>
        <v>Kür</v>
      </c>
      <c r="H44" s="109"/>
      <c r="I44" s="98"/>
      <c r="J44" s="98"/>
      <c r="K44" s="98"/>
      <c r="L44" s="101">
        <f t="shared" ref="L44:L45" si="10">IF(COUNTBLANK(H44:H44)=0,AVERAGE(H44:H44),-0.000001)</f>
        <v>-9.9999999999999995E-7</v>
      </c>
      <c r="M44" s="102">
        <f t="shared" si="1"/>
        <v>0</v>
      </c>
      <c r="N44" s="110">
        <f>SUM(M43:M46)</f>
        <v>0</v>
      </c>
      <c r="O44" s="111">
        <f>IF(COUNTIF(L43:L46,"&gt;=0"),ROUND(AVERAGEIF(L43:L46,"&gt;=0"),3),0)</f>
        <v>0</v>
      </c>
    </row>
    <row r="45" spans="1:15" ht="16" thickBot="1" x14ac:dyDescent="0.4">
      <c r="A45" s="112" t="str">
        <f t="shared" si="0"/>
        <v/>
      </c>
      <c r="B45" s="47" t="s">
        <v>115</v>
      </c>
      <c r="C45" s="47">
        <v>3</v>
      </c>
      <c r="D45" s="48"/>
      <c r="E45" s="106"/>
      <c r="F45" s="46"/>
      <c r="G45" s="108" t="str">
        <f>IF($G$8&lt;&gt;"",$G$8,"")</f>
        <v/>
      </c>
      <c r="H45" s="113"/>
      <c r="I45" s="114"/>
      <c r="J45" s="114"/>
      <c r="K45" s="115"/>
      <c r="L45" s="101">
        <f t="shared" si="10"/>
        <v>-9.9999999999999995E-7</v>
      </c>
      <c r="M45" s="102">
        <f t="shared" si="1"/>
        <v>0</v>
      </c>
      <c r="N45" s="110">
        <f>SUM(M43:M46)</f>
        <v>0</v>
      </c>
      <c r="O45" s="116">
        <f>IF(COUNTIF(L43:L46,"&gt;=0"),ROUND(AVERAGEIF(L43:L46,"&gt;=0"),3),0)</f>
        <v>0</v>
      </c>
    </row>
    <row r="46" spans="1:15" ht="16" thickBot="1" x14ac:dyDescent="0.4">
      <c r="A46" s="117" t="str">
        <f t="shared" si="0"/>
        <v/>
      </c>
      <c r="B46" s="88" t="s">
        <v>115</v>
      </c>
      <c r="C46" s="88">
        <v>4</v>
      </c>
      <c r="D46" s="118"/>
      <c r="E46" s="119"/>
      <c r="F46" s="120"/>
      <c r="G46" s="121" t="str">
        <f>IF($G$9&lt;&gt;"",$G$9,"")</f>
        <v/>
      </c>
      <c r="H46" s="122"/>
      <c r="I46" s="123"/>
      <c r="J46" s="123"/>
      <c r="K46" s="124"/>
      <c r="L46" s="125"/>
      <c r="M46" s="102">
        <f t="shared" si="1"/>
        <v>0</v>
      </c>
      <c r="N46" s="126">
        <f>SUM(M43:M46)</f>
        <v>0</v>
      </c>
      <c r="O46" s="127">
        <f>IF(COUNTIF(L43:L46,"&gt;=0"),ROUND(AVERAGEIF(L43:L46,"&gt;=0"),3),0)</f>
        <v>0</v>
      </c>
    </row>
    <row r="47" spans="1:15" ht="16" thickBot="1" x14ac:dyDescent="0.4">
      <c r="A47" s="91" t="str">
        <f t="shared" si="0"/>
        <v/>
      </c>
      <c r="B47" s="92" t="s">
        <v>115</v>
      </c>
      <c r="C47" s="92">
        <v>1</v>
      </c>
      <c r="D47" s="93"/>
      <c r="E47" s="94"/>
      <c r="F47" s="95"/>
      <c r="G47" s="96" t="str">
        <f>IF($G$6&lt;&gt;"",$G$6,"")</f>
        <v>Grund</v>
      </c>
      <c r="H47" s="97"/>
      <c r="I47" s="98"/>
      <c r="J47" s="99"/>
      <c r="K47" s="100"/>
      <c r="L47" s="101">
        <f>IF(COUNTBLANK(H47:H47)=0,AVERAGE(H47:H47),-0.000001)</f>
        <v>-9.9999999999999995E-7</v>
      </c>
      <c r="M47" s="102">
        <f t="shared" si="1"/>
        <v>0</v>
      </c>
      <c r="N47" s="102">
        <f>SUM(M47:M50)</f>
        <v>0</v>
      </c>
      <c r="O47" s="103">
        <f>IF(COUNTIF(L47:L50,"&gt;=0"),ROUND(AVERAGEIF(L47:L50,"&gt;=0"),3),0)</f>
        <v>0</v>
      </c>
    </row>
    <row r="48" spans="1:15" ht="16" thickBot="1" x14ac:dyDescent="0.4">
      <c r="A48" s="104" t="str">
        <f t="shared" si="0"/>
        <v/>
      </c>
      <c r="B48" s="47" t="s">
        <v>115</v>
      </c>
      <c r="C48" s="47">
        <v>2</v>
      </c>
      <c r="D48" s="105"/>
      <c r="E48" s="106"/>
      <c r="F48" s="107"/>
      <c r="G48" s="108" t="str">
        <f>IF($G$7&lt;&gt;"",$G$7,"")</f>
        <v>Kür</v>
      </c>
      <c r="H48" s="109"/>
      <c r="I48" s="98"/>
      <c r="J48" s="98"/>
      <c r="K48" s="98"/>
      <c r="L48" s="101">
        <f t="shared" ref="L48:L49" si="11">IF(COUNTBLANK(H48:H48)=0,AVERAGE(H48:H48),-0.000001)</f>
        <v>-9.9999999999999995E-7</v>
      </c>
      <c r="M48" s="102">
        <f t="shared" si="1"/>
        <v>0</v>
      </c>
      <c r="N48" s="110">
        <f>SUM(M47:M50)</f>
        <v>0</v>
      </c>
      <c r="O48" s="111">
        <f>IF(COUNTIF(L47:L50,"&gt;=0"),ROUND(AVERAGEIF(L47:L50,"&gt;=0"),3),0)</f>
        <v>0</v>
      </c>
    </row>
    <row r="49" spans="1:15" ht="16" thickBot="1" x14ac:dyDescent="0.4">
      <c r="A49" s="112" t="str">
        <f t="shared" si="0"/>
        <v/>
      </c>
      <c r="B49" s="47" t="s">
        <v>115</v>
      </c>
      <c r="C49" s="47">
        <v>3</v>
      </c>
      <c r="D49" s="48"/>
      <c r="E49" s="106"/>
      <c r="F49" s="46"/>
      <c r="G49" s="108" t="str">
        <f>IF($G$8&lt;&gt;"",$G$8,"")</f>
        <v/>
      </c>
      <c r="H49" s="113"/>
      <c r="I49" s="114"/>
      <c r="J49" s="114"/>
      <c r="K49" s="115"/>
      <c r="L49" s="101">
        <f t="shared" si="11"/>
        <v>-9.9999999999999995E-7</v>
      </c>
      <c r="M49" s="102">
        <f t="shared" si="1"/>
        <v>0</v>
      </c>
      <c r="N49" s="110">
        <f>SUM(M47:M50)</f>
        <v>0</v>
      </c>
      <c r="O49" s="116">
        <f>IF(COUNTIF(L47:L50,"&gt;=0"),ROUND(AVERAGEIF(L47:L50,"&gt;=0"),3),0)</f>
        <v>0</v>
      </c>
    </row>
    <row r="50" spans="1:15" ht="16" thickBot="1" x14ac:dyDescent="0.4">
      <c r="A50" s="117" t="str">
        <f t="shared" si="0"/>
        <v/>
      </c>
      <c r="B50" s="88" t="s">
        <v>115</v>
      </c>
      <c r="C50" s="88">
        <v>4</v>
      </c>
      <c r="D50" s="118"/>
      <c r="E50" s="119"/>
      <c r="F50" s="120"/>
      <c r="G50" s="121" t="str">
        <f>IF($G$9&lt;&gt;"",$G$9,"")</f>
        <v/>
      </c>
      <c r="H50" s="122"/>
      <c r="I50" s="123"/>
      <c r="J50" s="123"/>
      <c r="K50" s="124"/>
      <c r="L50" s="125"/>
      <c r="M50" s="102">
        <f t="shared" si="1"/>
        <v>0</v>
      </c>
      <c r="N50" s="126">
        <f>SUM(M47:M50)</f>
        <v>0</v>
      </c>
      <c r="O50" s="127">
        <f>IF(COUNTIF(L47:L50,"&gt;=0"),ROUND(AVERAGEIF(L47:L50,"&gt;=0"),3),0)</f>
        <v>0</v>
      </c>
    </row>
    <row r="51" spans="1:15" ht="16" thickBot="1" x14ac:dyDescent="0.4">
      <c r="A51" s="91" t="str">
        <f t="shared" si="0"/>
        <v/>
      </c>
      <c r="B51" s="92" t="s">
        <v>115</v>
      </c>
      <c r="C51" s="92">
        <v>1</v>
      </c>
      <c r="D51" s="93"/>
      <c r="E51" s="94"/>
      <c r="F51" s="95"/>
      <c r="G51" s="96" t="str">
        <f>IF($G$6&lt;&gt;"",$G$6,"")</f>
        <v>Grund</v>
      </c>
      <c r="H51" s="97"/>
      <c r="I51" s="98"/>
      <c r="J51" s="99"/>
      <c r="K51" s="100"/>
      <c r="L51" s="101">
        <f>IF(COUNTBLANK(H51:H51)=0,AVERAGE(H51:H51),-0.000001)</f>
        <v>-9.9999999999999995E-7</v>
      </c>
      <c r="M51" s="102">
        <f t="shared" si="1"/>
        <v>0</v>
      </c>
      <c r="N51" s="102">
        <f>SUM(M51:M54)</f>
        <v>0</v>
      </c>
      <c r="O51" s="103">
        <f>IF(COUNTIF(L51:L54,"&gt;=0"),ROUND(AVERAGEIF(L51:L54,"&gt;=0"),3),0)</f>
        <v>0</v>
      </c>
    </row>
    <row r="52" spans="1:15" ht="16" thickBot="1" x14ac:dyDescent="0.4">
      <c r="A52" s="104" t="str">
        <f t="shared" si="0"/>
        <v/>
      </c>
      <c r="B52" s="47" t="s">
        <v>115</v>
      </c>
      <c r="C52" s="47">
        <v>2</v>
      </c>
      <c r="D52" s="105"/>
      <c r="E52" s="106"/>
      <c r="F52" s="107"/>
      <c r="G52" s="108" t="str">
        <f>IF($G$7&lt;&gt;"",$G$7,"")</f>
        <v>Kür</v>
      </c>
      <c r="H52" s="109"/>
      <c r="I52" s="98"/>
      <c r="J52" s="98"/>
      <c r="K52" s="98"/>
      <c r="L52" s="101">
        <f t="shared" ref="L52:L53" si="12">IF(COUNTBLANK(H52:H52)=0,AVERAGE(H52:H52),-0.000001)</f>
        <v>-9.9999999999999995E-7</v>
      </c>
      <c r="M52" s="102">
        <f t="shared" si="1"/>
        <v>0</v>
      </c>
      <c r="N52" s="110">
        <f>SUM(M51:M54)</f>
        <v>0</v>
      </c>
      <c r="O52" s="111">
        <f>IF(COUNTIF(L51:L54,"&gt;=0"),ROUND(AVERAGEIF(L51:L54,"&gt;=0"),3),0)</f>
        <v>0</v>
      </c>
    </row>
    <row r="53" spans="1:15" ht="16" thickBot="1" x14ac:dyDescent="0.4">
      <c r="A53" s="112" t="str">
        <f t="shared" si="0"/>
        <v/>
      </c>
      <c r="B53" s="47" t="s">
        <v>115</v>
      </c>
      <c r="C53" s="47">
        <v>3</v>
      </c>
      <c r="D53" s="48"/>
      <c r="E53" s="106"/>
      <c r="F53" s="46"/>
      <c r="G53" s="108" t="str">
        <f>IF($G$8&lt;&gt;"",$G$8,"")</f>
        <v/>
      </c>
      <c r="H53" s="113"/>
      <c r="I53" s="114"/>
      <c r="J53" s="114"/>
      <c r="K53" s="115"/>
      <c r="L53" s="101">
        <f t="shared" si="12"/>
        <v>-9.9999999999999995E-7</v>
      </c>
      <c r="M53" s="102">
        <f t="shared" si="1"/>
        <v>0</v>
      </c>
      <c r="N53" s="110">
        <f>SUM(M51:M54)</f>
        <v>0</v>
      </c>
      <c r="O53" s="116">
        <f>IF(COUNTIF(L51:L54,"&gt;=0"),ROUND(AVERAGEIF(L51:L54,"&gt;=0"),3),0)</f>
        <v>0</v>
      </c>
    </row>
    <row r="54" spans="1:15" ht="16" thickBot="1" x14ac:dyDescent="0.4">
      <c r="A54" s="117" t="str">
        <f t="shared" si="0"/>
        <v/>
      </c>
      <c r="B54" s="88" t="s">
        <v>115</v>
      </c>
      <c r="C54" s="88">
        <v>4</v>
      </c>
      <c r="D54" s="118"/>
      <c r="E54" s="119"/>
      <c r="F54" s="120"/>
      <c r="G54" s="121" t="str">
        <f>IF($G$9&lt;&gt;"",$G$9,"")</f>
        <v/>
      </c>
      <c r="H54" s="122"/>
      <c r="I54" s="123"/>
      <c r="J54" s="123"/>
      <c r="K54" s="124"/>
      <c r="L54" s="125"/>
      <c r="M54" s="102">
        <f t="shared" si="1"/>
        <v>0</v>
      </c>
      <c r="N54" s="126">
        <f>SUM(M51:M54)</f>
        <v>0</v>
      </c>
      <c r="O54" s="127">
        <f>IF(COUNTIF(L51:L54,"&gt;=0"),ROUND(AVERAGEIF(L51:L54,"&gt;=0"),3),0)</f>
        <v>0</v>
      </c>
    </row>
    <row r="55" spans="1:15" ht="16" thickBot="1" x14ac:dyDescent="0.4">
      <c r="A55" s="91" t="str">
        <f t="shared" si="0"/>
        <v/>
      </c>
      <c r="B55" s="92" t="s">
        <v>115</v>
      </c>
      <c r="C55" s="92">
        <v>1</v>
      </c>
      <c r="D55" s="93"/>
      <c r="E55" s="94"/>
      <c r="F55" s="95"/>
      <c r="G55" s="96" t="str">
        <f>IF($G$6&lt;&gt;"",$G$6,"")</f>
        <v>Grund</v>
      </c>
      <c r="H55" s="97"/>
      <c r="I55" s="98"/>
      <c r="J55" s="99"/>
      <c r="K55" s="100"/>
      <c r="L55" s="101">
        <f>IF(COUNTBLANK(H55:H55)=0,AVERAGE(H55:H55),-0.000001)</f>
        <v>-9.9999999999999995E-7</v>
      </c>
      <c r="M55" s="102">
        <f t="shared" si="1"/>
        <v>0</v>
      </c>
      <c r="N55" s="102">
        <f>SUM(M55:M58)</f>
        <v>0</v>
      </c>
      <c r="O55" s="103">
        <f>IF(COUNTIF(L55:L58,"&gt;=0"),ROUND(AVERAGEIF(L55:L58,"&gt;=0"),3),0)</f>
        <v>0</v>
      </c>
    </row>
    <row r="56" spans="1:15" ht="16" thickBot="1" x14ac:dyDescent="0.4">
      <c r="A56" s="104" t="str">
        <f t="shared" si="0"/>
        <v/>
      </c>
      <c r="B56" s="47" t="s">
        <v>115</v>
      </c>
      <c r="C56" s="47">
        <v>2</v>
      </c>
      <c r="D56" s="105"/>
      <c r="E56" s="106"/>
      <c r="F56" s="107"/>
      <c r="G56" s="108" t="str">
        <f>IF($G$7&lt;&gt;"",$G$7,"")</f>
        <v>Kür</v>
      </c>
      <c r="H56" s="109"/>
      <c r="I56" s="98"/>
      <c r="J56" s="98"/>
      <c r="K56" s="98"/>
      <c r="L56" s="101">
        <f t="shared" ref="L56:L57" si="13">IF(COUNTBLANK(H56:H56)=0,AVERAGE(H56:H56),-0.000001)</f>
        <v>-9.9999999999999995E-7</v>
      </c>
      <c r="M56" s="102">
        <f t="shared" si="1"/>
        <v>0</v>
      </c>
      <c r="N56" s="110">
        <f>SUM(M55:M58)</f>
        <v>0</v>
      </c>
      <c r="O56" s="111">
        <f>IF(COUNTIF(L55:L58,"&gt;=0"),ROUND(AVERAGEIF(L55:L58,"&gt;=0"),3),0)</f>
        <v>0</v>
      </c>
    </row>
    <row r="57" spans="1:15" ht="16" thickBot="1" x14ac:dyDescent="0.4">
      <c r="A57" s="112" t="str">
        <f t="shared" si="0"/>
        <v/>
      </c>
      <c r="B57" s="47" t="s">
        <v>115</v>
      </c>
      <c r="C57" s="47">
        <v>3</v>
      </c>
      <c r="D57" s="48"/>
      <c r="E57" s="106"/>
      <c r="F57" s="46"/>
      <c r="G57" s="108" t="str">
        <f>IF($G$8&lt;&gt;"",$G$8,"")</f>
        <v/>
      </c>
      <c r="H57" s="113"/>
      <c r="I57" s="114"/>
      <c r="J57" s="114"/>
      <c r="K57" s="115"/>
      <c r="L57" s="101">
        <f t="shared" si="13"/>
        <v>-9.9999999999999995E-7</v>
      </c>
      <c r="M57" s="102">
        <f t="shared" si="1"/>
        <v>0</v>
      </c>
      <c r="N57" s="110">
        <f>SUM(M55:M58)</f>
        <v>0</v>
      </c>
      <c r="O57" s="116">
        <f>IF(COUNTIF(L55:L58,"&gt;=0"),ROUND(AVERAGEIF(L55:L58,"&gt;=0"),3),0)</f>
        <v>0</v>
      </c>
    </row>
    <row r="58" spans="1:15" ht="16" thickBot="1" x14ac:dyDescent="0.4">
      <c r="A58" s="117" t="str">
        <f t="shared" si="0"/>
        <v/>
      </c>
      <c r="B58" s="88" t="s">
        <v>115</v>
      </c>
      <c r="C58" s="88">
        <v>4</v>
      </c>
      <c r="D58" s="118"/>
      <c r="E58" s="119"/>
      <c r="F58" s="120"/>
      <c r="G58" s="121" t="str">
        <f>IF($G$9&lt;&gt;"",$G$9,"")</f>
        <v/>
      </c>
      <c r="H58" s="122"/>
      <c r="I58" s="123"/>
      <c r="J58" s="123"/>
      <c r="K58" s="124"/>
      <c r="L58" s="125"/>
      <c r="M58" s="102">
        <f t="shared" si="1"/>
        <v>0</v>
      </c>
      <c r="N58" s="126">
        <f>SUM(M55:M58)</f>
        <v>0</v>
      </c>
      <c r="O58" s="127">
        <f>IF(COUNTIF(L55:L58,"&gt;=0"),ROUND(AVERAGEIF(L55:L58,"&gt;=0"),3),0)</f>
        <v>0</v>
      </c>
    </row>
    <row r="59" spans="1:15" ht="16" thickBot="1" x14ac:dyDescent="0.4">
      <c r="A59" s="91" t="str">
        <f t="shared" si="0"/>
        <v/>
      </c>
      <c r="B59" s="92" t="s">
        <v>115</v>
      </c>
      <c r="C59" s="92">
        <v>1</v>
      </c>
      <c r="D59" s="93"/>
      <c r="E59" s="94"/>
      <c r="F59" s="95"/>
      <c r="G59" s="96" t="str">
        <f>IF($G$6&lt;&gt;"",$G$6,"")</f>
        <v>Grund</v>
      </c>
      <c r="H59" s="97"/>
      <c r="I59" s="98"/>
      <c r="J59" s="99"/>
      <c r="K59" s="100"/>
      <c r="L59" s="101">
        <f>IF(COUNTBLANK(H59:H59)=0,AVERAGE(H59:H59),-0.000001)</f>
        <v>-9.9999999999999995E-7</v>
      </c>
      <c r="M59" s="102">
        <f t="shared" si="1"/>
        <v>0</v>
      </c>
      <c r="N59" s="102">
        <f>SUM(M59:M62)</f>
        <v>0</v>
      </c>
      <c r="O59" s="103">
        <f>IF(COUNTIF(L59:L62,"&gt;=0"),ROUND(AVERAGEIF(L59:L62,"&gt;=0"),3),0)</f>
        <v>0</v>
      </c>
    </row>
    <row r="60" spans="1:15" ht="16" thickBot="1" x14ac:dyDescent="0.4">
      <c r="A60" s="104" t="str">
        <f t="shared" si="0"/>
        <v/>
      </c>
      <c r="B60" s="47" t="s">
        <v>115</v>
      </c>
      <c r="C60" s="47">
        <v>2</v>
      </c>
      <c r="D60" s="105"/>
      <c r="E60" s="106"/>
      <c r="F60" s="107"/>
      <c r="G60" s="108" t="str">
        <f>IF($G$7&lt;&gt;"",$G$7,"")</f>
        <v>Kür</v>
      </c>
      <c r="H60" s="109"/>
      <c r="I60" s="98"/>
      <c r="J60" s="98"/>
      <c r="K60" s="98"/>
      <c r="L60" s="101">
        <f t="shared" ref="L60:L61" si="14">IF(COUNTBLANK(H60:H60)=0,AVERAGE(H60:H60),-0.000001)</f>
        <v>-9.9999999999999995E-7</v>
      </c>
      <c r="M60" s="102">
        <f t="shared" si="1"/>
        <v>0</v>
      </c>
      <c r="N60" s="110">
        <f>SUM(M59:M62)</f>
        <v>0</v>
      </c>
      <c r="O60" s="111">
        <f>IF(COUNTIF(L59:L62,"&gt;=0"),ROUND(AVERAGEIF(L59:L62,"&gt;=0"),3),0)</f>
        <v>0</v>
      </c>
    </row>
    <row r="61" spans="1:15" ht="16" thickBot="1" x14ac:dyDescent="0.4">
      <c r="A61" s="112" t="str">
        <f t="shared" si="0"/>
        <v/>
      </c>
      <c r="B61" s="47" t="s">
        <v>115</v>
      </c>
      <c r="C61" s="47">
        <v>3</v>
      </c>
      <c r="D61" s="48"/>
      <c r="E61" s="106"/>
      <c r="F61" s="46"/>
      <c r="G61" s="108" t="str">
        <f>IF($G$8&lt;&gt;"",$G$8,"")</f>
        <v/>
      </c>
      <c r="H61" s="113"/>
      <c r="I61" s="114"/>
      <c r="J61" s="114"/>
      <c r="K61" s="115"/>
      <c r="L61" s="101">
        <f t="shared" si="14"/>
        <v>-9.9999999999999995E-7</v>
      </c>
      <c r="M61" s="102">
        <f t="shared" si="1"/>
        <v>0</v>
      </c>
      <c r="N61" s="110">
        <f>SUM(M59:M62)</f>
        <v>0</v>
      </c>
      <c r="O61" s="116">
        <f>IF(COUNTIF(L59:L62,"&gt;=0"),ROUND(AVERAGEIF(L59:L62,"&gt;=0"),3),0)</f>
        <v>0</v>
      </c>
    </row>
    <row r="62" spans="1:15" ht="16" thickBot="1" x14ac:dyDescent="0.4">
      <c r="A62" s="117" t="str">
        <f t="shared" si="0"/>
        <v/>
      </c>
      <c r="B62" s="88" t="s">
        <v>115</v>
      </c>
      <c r="C62" s="88">
        <v>4</v>
      </c>
      <c r="D62" s="118"/>
      <c r="E62" s="119"/>
      <c r="F62" s="120"/>
      <c r="G62" s="121" t="str">
        <f>IF($G$9&lt;&gt;"",$G$9,"")</f>
        <v/>
      </c>
      <c r="H62" s="122"/>
      <c r="I62" s="123"/>
      <c r="J62" s="123"/>
      <c r="K62" s="124"/>
      <c r="L62" s="125"/>
      <c r="M62" s="102">
        <f t="shared" si="1"/>
        <v>0</v>
      </c>
      <c r="N62" s="126">
        <f>SUM(M59:M62)</f>
        <v>0</v>
      </c>
      <c r="O62" s="127">
        <f>IF(COUNTIF(L59:L62,"&gt;=0"),ROUND(AVERAGEIF(L59:L62,"&gt;=0"),3),0)</f>
        <v>0</v>
      </c>
    </row>
    <row r="63" spans="1:15" ht="16" thickBot="1" x14ac:dyDescent="0.4">
      <c r="A63" s="91" t="str">
        <f t="shared" si="0"/>
        <v/>
      </c>
      <c r="B63" s="92" t="s">
        <v>115</v>
      </c>
      <c r="C63" s="92">
        <v>1</v>
      </c>
      <c r="D63" s="93"/>
      <c r="E63" s="94"/>
      <c r="F63" s="95"/>
      <c r="G63" s="96" t="str">
        <f>IF($G$6&lt;&gt;"",$G$6,"")</f>
        <v>Grund</v>
      </c>
      <c r="H63" s="97"/>
      <c r="I63" s="98"/>
      <c r="J63" s="99"/>
      <c r="K63" s="100"/>
      <c r="L63" s="101">
        <f>IF(COUNTBLANK(H63:H63)=0,AVERAGE(H63:H63),-0.000001)</f>
        <v>-9.9999999999999995E-7</v>
      </c>
      <c r="M63" s="102">
        <f t="shared" si="1"/>
        <v>0</v>
      </c>
      <c r="N63" s="102">
        <f>SUM(M63:M66)</f>
        <v>0</v>
      </c>
      <c r="O63" s="103">
        <f>IF(COUNTIF(L63:L66,"&gt;=0"),ROUND(AVERAGEIF(L63:L66,"&gt;=0"),3),0)</f>
        <v>0</v>
      </c>
    </row>
    <row r="64" spans="1:15" ht="16" thickBot="1" x14ac:dyDescent="0.4">
      <c r="A64" s="104" t="str">
        <f t="shared" si="0"/>
        <v/>
      </c>
      <c r="B64" s="47" t="s">
        <v>115</v>
      </c>
      <c r="C64" s="47">
        <v>2</v>
      </c>
      <c r="D64" s="105"/>
      <c r="E64" s="106"/>
      <c r="F64" s="107"/>
      <c r="G64" s="108" t="str">
        <f>IF($G$7&lt;&gt;"",$G$7,"")</f>
        <v>Kür</v>
      </c>
      <c r="H64" s="109"/>
      <c r="I64" s="98"/>
      <c r="J64" s="98"/>
      <c r="K64" s="98"/>
      <c r="L64" s="101">
        <f t="shared" ref="L64:L65" si="15">IF(COUNTBLANK(H64:H64)=0,AVERAGE(H64:H64),-0.000001)</f>
        <v>-9.9999999999999995E-7</v>
      </c>
      <c r="M64" s="102">
        <f t="shared" si="1"/>
        <v>0</v>
      </c>
      <c r="N64" s="110">
        <f>SUM(M63:M66)</f>
        <v>0</v>
      </c>
      <c r="O64" s="111">
        <f>IF(COUNTIF(L63:L66,"&gt;=0"),ROUND(AVERAGEIF(L63:L66,"&gt;=0"),3),0)</f>
        <v>0</v>
      </c>
    </row>
    <row r="65" spans="1:15" ht="16" thickBot="1" x14ac:dyDescent="0.4">
      <c r="A65" s="112" t="str">
        <f t="shared" si="0"/>
        <v/>
      </c>
      <c r="B65" s="47" t="s">
        <v>115</v>
      </c>
      <c r="C65" s="47">
        <v>3</v>
      </c>
      <c r="D65" s="48"/>
      <c r="E65" s="106"/>
      <c r="F65" s="46"/>
      <c r="G65" s="108" t="str">
        <f>IF($G$8&lt;&gt;"",$G$8,"")</f>
        <v/>
      </c>
      <c r="H65" s="113"/>
      <c r="I65" s="114"/>
      <c r="J65" s="114"/>
      <c r="K65" s="115"/>
      <c r="L65" s="101">
        <f t="shared" si="15"/>
        <v>-9.9999999999999995E-7</v>
      </c>
      <c r="M65" s="102">
        <f t="shared" si="1"/>
        <v>0</v>
      </c>
      <c r="N65" s="110">
        <f>SUM(M63:M66)</f>
        <v>0</v>
      </c>
      <c r="O65" s="116">
        <f>IF(COUNTIF(L63:L66,"&gt;=0"),ROUND(AVERAGEIF(L63:L66,"&gt;=0"),3),0)</f>
        <v>0</v>
      </c>
    </row>
    <row r="66" spans="1:15" ht="16" thickBot="1" x14ac:dyDescent="0.4">
      <c r="A66" s="117" t="str">
        <f t="shared" si="0"/>
        <v/>
      </c>
      <c r="B66" s="88" t="s">
        <v>115</v>
      </c>
      <c r="C66" s="88">
        <v>4</v>
      </c>
      <c r="D66" s="118"/>
      <c r="E66" s="119"/>
      <c r="F66" s="120"/>
      <c r="G66" s="121" t="str">
        <f>IF($G$9&lt;&gt;"",$G$9,"")</f>
        <v/>
      </c>
      <c r="H66" s="122"/>
      <c r="I66" s="123"/>
      <c r="J66" s="123"/>
      <c r="K66" s="124"/>
      <c r="L66" s="125"/>
      <c r="M66" s="102">
        <f t="shared" si="1"/>
        <v>0</v>
      </c>
      <c r="N66" s="126">
        <f>SUM(M63:M66)</f>
        <v>0</v>
      </c>
      <c r="O66" s="127">
        <f>IF(COUNTIF(L63:L66,"&gt;=0"),ROUND(AVERAGEIF(L63:L66,"&gt;=0"),3),0)</f>
        <v>0</v>
      </c>
    </row>
    <row r="67" spans="1:15" ht="16" thickBot="1" x14ac:dyDescent="0.4">
      <c r="A67" s="91" t="str">
        <f t="shared" ref="A67:A74" si="16">IF(O67=0,"",_xlfn.FLOOR.MATH(RANK(N67,$N$11:$N$131)/4+1+SUMPRODUCT(-(-($N$11:$N$131=N67)),-(-(O67&lt;$O$11:$O$131)))/4))</f>
        <v/>
      </c>
      <c r="B67" s="92" t="s">
        <v>115</v>
      </c>
      <c r="C67" s="92">
        <v>1</v>
      </c>
      <c r="D67" s="93"/>
      <c r="E67" s="94"/>
      <c r="F67" s="95"/>
      <c r="G67" s="96" t="str">
        <f>IF($G$6&lt;&gt;"",$G$6,"")</f>
        <v>Grund</v>
      </c>
      <c r="H67" s="97"/>
      <c r="I67" s="98"/>
      <c r="J67" s="99"/>
      <c r="K67" s="100"/>
      <c r="L67" s="101">
        <f>IF(COUNTBLANK(H67:H67)=0,AVERAGE(H67:H67),-0.000001)</f>
        <v>-9.9999999999999995E-7</v>
      </c>
      <c r="M67" s="102">
        <f t="shared" ref="M67:M74" si="17">IF(COUNTBLANK(H67:K67)=0,1,0)</f>
        <v>0</v>
      </c>
      <c r="N67" s="102">
        <f>SUM(M67:M70)</f>
        <v>0</v>
      </c>
      <c r="O67" s="103">
        <f>IF(COUNTIF(L67:L70,"&gt;=0"),ROUND(AVERAGEIF(L67:L70,"&gt;=0"),3),0)</f>
        <v>0</v>
      </c>
    </row>
    <row r="68" spans="1:15" ht="16" thickBot="1" x14ac:dyDescent="0.4">
      <c r="A68" s="104" t="str">
        <f t="shared" si="16"/>
        <v/>
      </c>
      <c r="B68" s="47" t="s">
        <v>115</v>
      </c>
      <c r="C68" s="47">
        <v>2</v>
      </c>
      <c r="D68" s="105"/>
      <c r="E68" s="106"/>
      <c r="F68" s="107"/>
      <c r="G68" s="108" t="str">
        <f>IF($G$7&lt;&gt;"",$G$7,"")</f>
        <v>Kür</v>
      </c>
      <c r="H68" s="109"/>
      <c r="I68" s="98"/>
      <c r="J68" s="98"/>
      <c r="K68" s="98"/>
      <c r="L68" s="101">
        <f t="shared" ref="L68:L69" si="18">IF(COUNTBLANK(H68:H68)=0,AVERAGE(H68:H68),-0.000001)</f>
        <v>-9.9999999999999995E-7</v>
      </c>
      <c r="M68" s="102">
        <f t="shared" si="17"/>
        <v>0</v>
      </c>
      <c r="N68" s="110">
        <f>SUM(M67:M70)</f>
        <v>0</v>
      </c>
      <c r="O68" s="111">
        <f>IF(COUNTIF(L67:L70,"&gt;=0"),ROUND(AVERAGEIF(L67:L70,"&gt;=0"),3),0)</f>
        <v>0</v>
      </c>
    </row>
    <row r="69" spans="1:15" ht="16" thickBot="1" x14ac:dyDescent="0.4">
      <c r="A69" s="112" t="str">
        <f t="shared" si="16"/>
        <v/>
      </c>
      <c r="B69" s="47" t="s">
        <v>115</v>
      </c>
      <c r="C69" s="47">
        <v>3</v>
      </c>
      <c r="D69" s="48"/>
      <c r="E69" s="106"/>
      <c r="F69" s="46"/>
      <c r="G69" s="108" t="str">
        <f>IF($G$8&lt;&gt;"",$G$8,"")</f>
        <v/>
      </c>
      <c r="H69" s="113"/>
      <c r="I69" s="114"/>
      <c r="J69" s="114"/>
      <c r="K69" s="115"/>
      <c r="L69" s="101">
        <f t="shared" si="18"/>
        <v>-9.9999999999999995E-7</v>
      </c>
      <c r="M69" s="102">
        <f t="shared" si="17"/>
        <v>0</v>
      </c>
      <c r="N69" s="110">
        <f>SUM(M67:M70)</f>
        <v>0</v>
      </c>
      <c r="O69" s="116">
        <f>IF(COUNTIF(L67:L70,"&gt;=0"),ROUND(AVERAGEIF(L67:L70,"&gt;=0"),3),0)</f>
        <v>0</v>
      </c>
    </row>
    <row r="70" spans="1:15" ht="16" thickBot="1" x14ac:dyDescent="0.4">
      <c r="A70" s="117" t="str">
        <f t="shared" si="16"/>
        <v/>
      </c>
      <c r="B70" s="88" t="s">
        <v>115</v>
      </c>
      <c r="C70" s="88">
        <v>4</v>
      </c>
      <c r="D70" s="118"/>
      <c r="E70" s="119"/>
      <c r="F70" s="120"/>
      <c r="G70" s="121" t="str">
        <f>IF($G$9&lt;&gt;"",$G$9,"")</f>
        <v/>
      </c>
      <c r="H70" s="122"/>
      <c r="I70" s="123"/>
      <c r="J70" s="123"/>
      <c r="K70" s="124"/>
      <c r="L70" s="125"/>
      <c r="M70" s="102">
        <f t="shared" si="17"/>
        <v>0</v>
      </c>
      <c r="N70" s="126">
        <f>SUM(M67:M70)</f>
        <v>0</v>
      </c>
      <c r="O70" s="127">
        <f>IF(COUNTIF(L67:L70,"&gt;=0"),ROUND(AVERAGEIF(L67:L70,"&gt;=0"),3),0)</f>
        <v>0</v>
      </c>
    </row>
    <row r="71" spans="1:15" ht="16" thickBot="1" x14ac:dyDescent="0.4">
      <c r="A71" s="91" t="str">
        <f t="shared" si="16"/>
        <v/>
      </c>
      <c r="B71" s="92" t="s">
        <v>115</v>
      </c>
      <c r="C71" s="92">
        <v>1</v>
      </c>
      <c r="D71" s="93"/>
      <c r="E71" s="94"/>
      <c r="F71" s="95"/>
      <c r="G71" s="96" t="str">
        <f>IF($G$6&lt;&gt;"",$G$6,"")</f>
        <v>Grund</v>
      </c>
      <c r="H71" s="97"/>
      <c r="I71" s="98"/>
      <c r="J71" s="99"/>
      <c r="K71" s="100"/>
      <c r="L71" s="101">
        <f>IF(COUNTBLANK(H71:H71)=0,AVERAGE(H71:H71),-0.000001)</f>
        <v>-9.9999999999999995E-7</v>
      </c>
      <c r="M71" s="102">
        <f t="shared" si="17"/>
        <v>0</v>
      </c>
      <c r="N71" s="102">
        <f>SUM(M71:M74)</f>
        <v>0</v>
      </c>
      <c r="O71" s="103">
        <f>IF(COUNTIF(L71:L74,"&gt;=0"),ROUND(AVERAGEIF(L71:L74,"&gt;=0"),3),0)</f>
        <v>0</v>
      </c>
    </row>
    <row r="72" spans="1:15" ht="16" thickBot="1" x14ac:dyDescent="0.4">
      <c r="A72" s="104" t="str">
        <f t="shared" si="16"/>
        <v/>
      </c>
      <c r="B72" s="47" t="s">
        <v>115</v>
      </c>
      <c r="C72" s="47">
        <v>2</v>
      </c>
      <c r="D72" s="105"/>
      <c r="E72" s="106"/>
      <c r="F72" s="107"/>
      <c r="G72" s="108" t="str">
        <f>IF($G$7&lt;&gt;"",$G$7,"")</f>
        <v>Kür</v>
      </c>
      <c r="H72" s="109"/>
      <c r="I72" s="98"/>
      <c r="J72" s="98"/>
      <c r="K72" s="98"/>
      <c r="L72" s="101">
        <f t="shared" ref="L72:L73" si="19">IF(COUNTBLANK(H72:H72)=0,AVERAGE(H72:H72),-0.000001)</f>
        <v>-9.9999999999999995E-7</v>
      </c>
      <c r="M72" s="102">
        <f t="shared" si="17"/>
        <v>0</v>
      </c>
      <c r="N72" s="110">
        <f>SUM(M71:M74)</f>
        <v>0</v>
      </c>
      <c r="O72" s="111">
        <f>IF(COUNTIF(L71:L74,"&gt;=0"),ROUND(AVERAGEIF(L71:L74,"&gt;=0"),3),0)</f>
        <v>0</v>
      </c>
    </row>
    <row r="73" spans="1:15" ht="16" thickBot="1" x14ac:dyDescent="0.4">
      <c r="A73" s="112" t="str">
        <f t="shared" si="16"/>
        <v/>
      </c>
      <c r="B73" s="47" t="s">
        <v>115</v>
      </c>
      <c r="C73" s="47">
        <v>3</v>
      </c>
      <c r="D73" s="48"/>
      <c r="E73" s="106"/>
      <c r="F73" s="46"/>
      <c r="G73" s="108" t="str">
        <f>IF($G$8&lt;&gt;"",$G$8,"")</f>
        <v/>
      </c>
      <c r="H73" s="113"/>
      <c r="I73" s="114"/>
      <c r="J73" s="114"/>
      <c r="K73" s="115"/>
      <c r="L73" s="101">
        <f t="shared" si="19"/>
        <v>-9.9999999999999995E-7</v>
      </c>
      <c r="M73" s="102">
        <f t="shared" si="17"/>
        <v>0</v>
      </c>
      <c r="N73" s="110">
        <f>SUM(M71:M74)</f>
        <v>0</v>
      </c>
      <c r="O73" s="116">
        <f>IF(COUNTIF(L71:L74,"&gt;=0"),ROUND(AVERAGEIF(L71:L74,"&gt;=0"),3),0)</f>
        <v>0</v>
      </c>
    </row>
    <row r="74" spans="1:15" ht="16" thickBot="1" x14ac:dyDescent="0.4">
      <c r="A74" s="117" t="str">
        <f t="shared" si="16"/>
        <v/>
      </c>
      <c r="B74" s="88" t="s">
        <v>115</v>
      </c>
      <c r="C74" s="88">
        <v>4</v>
      </c>
      <c r="D74" s="118"/>
      <c r="E74" s="119"/>
      <c r="F74" s="120"/>
      <c r="G74" s="121" t="str">
        <f>IF($G$9&lt;&gt;"",$G$9,"")</f>
        <v/>
      </c>
      <c r="H74" s="122"/>
      <c r="I74" s="123"/>
      <c r="J74" s="123"/>
      <c r="K74" s="124"/>
      <c r="L74" s="125"/>
      <c r="M74" s="102">
        <f t="shared" si="17"/>
        <v>0</v>
      </c>
      <c r="N74" s="126">
        <f>SUM(M71:M74)</f>
        <v>0</v>
      </c>
      <c r="O74" s="127">
        <f>IF(COUNTIF(L71:L74,"&gt;=0"),ROUND(AVERAGEIF(L71:L74,"&gt;=0"),3),0)</f>
        <v>0</v>
      </c>
    </row>
  </sheetData>
  <sheetProtection algorithmName="SHA-512" hashValue="Bk8BUdUohJ18408UNT0vfJOjpdgyQAhhqSZ8eFx7psN4UTBgFIG9UlQgbDBF8P24OJTO0Wtt/NpiGbYOJFyEgw==" saltValue="/n/WwJVJqlJRhuTNjmOu2g==" spinCount="100000" sheet="1" scenarios="1" insertRows="0" deleteRows="0"/>
  <mergeCells count="3">
    <mergeCell ref="B1:C1"/>
    <mergeCell ref="B2:C2"/>
    <mergeCell ref="B3:C3"/>
  </mergeCells>
  <conditionalFormatting sqref="H11:H12">
    <cfRule type="containsBlanks" dxfId="175" priority="253">
      <formula>LEN(TRIM(H11))=0</formula>
    </cfRule>
    <cfRule type="expression" priority="251" stopIfTrue="1">
      <formula>COUNTBLANK($G11)=1</formula>
    </cfRule>
  </conditionalFormatting>
  <conditionalFormatting sqref="H15:H16">
    <cfRule type="expression" priority="235" stopIfTrue="1">
      <formula>COUNTBLANK($G15)=1</formula>
    </cfRule>
    <cfRule type="containsBlanks" dxfId="174" priority="237">
      <formula>LEN(TRIM(H15))=0</formula>
    </cfRule>
  </conditionalFormatting>
  <conditionalFormatting sqref="H19:H20">
    <cfRule type="containsBlanks" dxfId="173" priority="221">
      <formula>LEN(TRIM(H19))=0</formula>
    </cfRule>
    <cfRule type="expression" priority="219" stopIfTrue="1">
      <formula>COUNTBLANK($G19)=1</formula>
    </cfRule>
  </conditionalFormatting>
  <conditionalFormatting sqref="H23:H24">
    <cfRule type="containsBlanks" dxfId="172" priority="205">
      <formula>LEN(TRIM(H23))=0</formula>
    </cfRule>
    <cfRule type="expression" priority="203" stopIfTrue="1">
      <formula>COUNTBLANK($G23)=1</formula>
    </cfRule>
  </conditionalFormatting>
  <conditionalFormatting sqref="H27:H28">
    <cfRule type="containsBlanks" dxfId="171" priority="189">
      <formula>LEN(TRIM(H27))=0</formula>
    </cfRule>
    <cfRule type="expression" priority="187" stopIfTrue="1">
      <formula>COUNTBLANK($G27)=1</formula>
    </cfRule>
  </conditionalFormatting>
  <conditionalFormatting sqref="H31:H32">
    <cfRule type="expression" priority="171" stopIfTrue="1">
      <formula>COUNTBLANK($G31)=1</formula>
    </cfRule>
    <cfRule type="containsBlanks" dxfId="170" priority="173">
      <formula>LEN(TRIM(H31))=0</formula>
    </cfRule>
  </conditionalFormatting>
  <conditionalFormatting sqref="H35:H36">
    <cfRule type="containsBlanks" dxfId="169" priority="157">
      <formula>LEN(TRIM(H35))=0</formula>
    </cfRule>
    <cfRule type="expression" priority="155" stopIfTrue="1">
      <formula>COUNTBLANK($G35)=1</formula>
    </cfRule>
  </conditionalFormatting>
  <conditionalFormatting sqref="H39:H40">
    <cfRule type="expression" priority="139" stopIfTrue="1">
      <formula>COUNTBLANK($G39)=1</formula>
    </cfRule>
    <cfRule type="containsBlanks" dxfId="168" priority="141">
      <formula>LEN(TRIM(H39))=0</formula>
    </cfRule>
  </conditionalFormatting>
  <conditionalFormatting sqref="H43:H44">
    <cfRule type="containsBlanks" dxfId="167" priority="125">
      <formula>LEN(TRIM(H43))=0</formula>
    </cfRule>
    <cfRule type="expression" priority="123" stopIfTrue="1">
      <formula>COUNTBLANK($G43)=1</formula>
    </cfRule>
  </conditionalFormatting>
  <conditionalFormatting sqref="H47:H48">
    <cfRule type="containsBlanks" dxfId="166" priority="109">
      <formula>LEN(TRIM(H47))=0</formula>
    </cfRule>
    <cfRule type="expression" priority="107" stopIfTrue="1">
      <formula>COUNTBLANK($G47)=1</formula>
    </cfRule>
  </conditionalFormatting>
  <conditionalFormatting sqref="H51:H52">
    <cfRule type="expression" priority="91" stopIfTrue="1">
      <formula>COUNTBLANK($G51)=1</formula>
    </cfRule>
    <cfRule type="containsBlanks" dxfId="165" priority="93">
      <formula>LEN(TRIM(H51))=0</formula>
    </cfRule>
  </conditionalFormatting>
  <conditionalFormatting sqref="H55:H56">
    <cfRule type="expression" priority="75" stopIfTrue="1">
      <formula>COUNTBLANK($G55)=1</formula>
    </cfRule>
    <cfRule type="containsBlanks" dxfId="164" priority="77">
      <formula>LEN(TRIM(H55))=0</formula>
    </cfRule>
  </conditionalFormatting>
  <conditionalFormatting sqref="H59:H60">
    <cfRule type="expression" priority="59" stopIfTrue="1">
      <formula>COUNTBLANK($G59)=1</formula>
    </cfRule>
    <cfRule type="containsBlanks" dxfId="163" priority="61">
      <formula>LEN(TRIM(H59))=0</formula>
    </cfRule>
  </conditionalFormatting>
  <conditionalFormatting sqref="H63:H64">
    <cfRule type="containsBlanks" dxfId="162" priority="45">
      <formula>LEN(TRIM(H63))=0</formula>
    </cfRule>
    <cfRule type="expression" priority="43" stopIfTrue="1">
      <formula>COUNTBLANK($G63)=1</formula>
    </cfRule>
  </conditionalFormatting>
  <conditionalFormatting sqref="H67:H68">
    <cfRule type="expression" priority="27" stopIfTrue="1">
      <formula>COUNTBLANK($G67)=1</formula>
    </cfRule>
    <cfRule type="containsBlanks" dxfId="161" priority="29">
      <formula>LEN(TRIM(H67))=0</formula>
    </cfRule>
  </conditionalFormatting>
  <conditionalFormatting sqref="H71:H72">
    <cfRule type="containsBlanks" dxfId="160" priority="13">
      <formula>LEN(TRIM(H71))=0</formula>
    </cfRule>
    <cfRule type="expression" priority="11" stopIfTrue="1">
      <formula>COUNTBLANK($G71)=1</formula>
    </cfRule>
  </conditionalFormatting>
  <conditionalFormatting sqref="H13:J14">
    <cfRule type="expression" priority="249" stopIfTrue="1">
      <formula>COUNTBLANK($G13)=1</formula>
    </cfRule>
    <cfRule type="containsBlanks" dxfId="159" priority="255">
      <formula>LEN(TRIM(H13))=0</formula>
    </cfRule>
  </conditionalFormatting>
  <conditionalFormatting sqref="H17:J18">
    <cfRule type="expression" priority="233" stopIfTrue="1">
      <formula>COUNTBLANK($G17)=1</formula>
    </cfRule>
    <cfRule type="containsBlanks" dxfId="158" priority="239">
      <formula>LEN(TRIM(H17))=0</formula>
    </cfRule>
  </conditionalFormatting>
  <conditionalFormatting sqref="H21:J22">
    <cfRule type="containsBlanks" dxfId="157" priority="223">
      <formula>LEN(TRIM(H21))=0</formula>
    </cfRule>
    <cfRule type="expression" priority="217" stopIfTrue="1">
      <formula>COUNTBLANK($G21)=1</formula>
    </cfRule>
  </conditionalFormatting>
  <conditionalFormatting sqref="H25:J26">
    <cfRule type="expression" priority="201" stopIfTrue="1">
      <formula>COUNTBLANK($G25)=1</formula>
    </cfRule>
    <cfRule type="containsBlanks" dxfId="156" priority="207">
      <formula>LEN(TRIM(H25))=0</formula>
    </cfRule>
  </conditionalFormatting>
  <conditionalFormatting sqref="H29:J30">
    <cfRule type="expression" priority="185" stopIfTrue="1">
      <formula>COUNTBLANK($G29)=1</formula>
    </cfRule>
    <cfRule type="containsBlanks" dxfId="155" priority="191">
      <formula>LEN(TRIM(H29))=0</formula>
    </cfRule>
  </conditionalFormatting>
  <conditionalFormatting sqref="H33:J34">
    <cfRule type="expression" priority="169" stopIfTrue="1">
      <formula>COUNTBLANK($G33)=1</formula>
    </cfRule>
    <cfRule type="containsBlanks" dxfId="154" priority="175">
      <formula>LEN(TRIM(H33))=0</formula>
    </cfRule>
  </conditionalFormatting>
  <conditionalFormatting sqref="H37:J38">
    <cfRule type="containsBlanks" dxfId="153" priority="159">
      <formula>LEN(TRIM(H37))=0</formula>
    </cfRule>
    <cfRule type="expression" priority="153" stopIfTrue="1">
      <formula>COUNTBLANK($G37)=1</formula>
    </cfRule>
  </conditionalFormatting>
  <conditionalFormatting sqref="H41:J42">
    <cfRule type="expression" priority="137" stopIfTrue="1">
      <formula>COUNTBLANK($G41)=1</formula>
    </cfRule>
    <cfRule type="containsBlanks" dxfId="152" priority="143">
      <formula>LEN(TRIM(H41))=0</formula>
    </cfRule>
  </conditionalFormatting>
  <conditionalFormatting sqref="H45:J46">
    <cfRule type="expression" priority="121" stopIfTrue="1">
      <formula>COUNTBLANK($G45)=1</formula>
    </cfRule>
    <cfRule type="containsBlanks" dxfId="151" priority="127">
      <formula>LEN(TRIM(H45))=0</formula>
    </cfRule>
  </conditionalFormatting>
  <conditionalFormatting sqref="H49:J50">
    <cfRule type="expression" priority="105" stopIfTrue="1">
      <formula>COUNTBLANK($G49)=1</formula>
    </cfRule>
    <cfRule type="containsBlanks" dxfId="150" priority="111">
      <formula>LEN(TRIM(H49))=0</formula>
    </cfRule>
  </conditionalFormatting>
  <conditionalFormatting sqref="H53:J54">
    <cfRule type="expression" priority="89" stopIfTrue="1">
      <formula>COUNTBLANK($G53)=1</formula>
    </cfRule>
    <cfRule type="containsBlanks" dxfId="149" priority="95">
      <formula>LEN(TRIM(H53))=0</formula>
    </cfRule>
  </conditionalFormatting>
  <conditionalFormatting sqref="H57:J58">
    <cfRule type="containsBlanks" dxfId="148" priority="79">
      <formula>LEN(TRIM(H57))=0</formula>
    </cfRule>
    <cfRule type="expression" priority="73" stopIfTrue="1">
      <formula>COUNTBLANK($G57)=1</formula>
    </cfRule>
  </conditionalFormatting>
  <conditionalFormatting sqref="H61:J62">
    <cfRule type="expression" priority="57" stopIfTrue="1">
      <formula>COUNTBLANK($G61)=1</formula>
    </cfRule>
    <cfRule type="containsBlanks" dxfId="147" priority="63">
      <formula>LEN(TRIM(H61))=0</formula>
    </cfRule>
  </conditionalFormatting>
  <conditionalFormatting sqref="H65:J66">
    <cfRule type="expression" priority="41" stopIfTrue="1">
      <formula>COUNTBLANK($G65)=1</formula>
    </cfRule>
    <cfRule type="containsBlanks" dxfId="146" priority="47">
      <formula>LEN(TRIM(H65))=0</formula>
    </cfRule>
  </conditionalFormatting>
  <conditionalFormatting sqref="H69:J70">
    <cfRule type="containsBlanks" dxfId="145" priority="31">
      <formula>LEN(TRIM(H69))=0</formula>
    </cfRule>
    <cfRule type="expression" priority="25" stopIfTrue="1">
      <formula>COUNTBLANK($G69)=1</formula>
    </cfRule>
  </conditionalFormatting>
  <conditionalFormatting sqref="H73:J74">
    <cfRule type="containsBlanks" dxfId="144" priority="15">
      <formula>LEN(TRIM(H73))=0</formula>
    </cfRule>
    <cfRule type="expression" priority="9" stopIfTrue="1">
      <formula>COUNTBLANK($G73)=1</formula>
    </cfRule>
  </conditionalFormatting>
  <conditionalFormatting sqref="I11:J12">
    <cfRule type="expression" dxfId="143" priority="245">
      <formula>COUNTBLANK(E11:E11)=0</formula>
    </cfRule>
  </conditionalFormatting>
  <conditionalFormatting sqref="I15:J16">
    <cfRule type="expression" dxfId="142" priority="229">
      <formula>COUNTBLANK(E15:E15)=0</formula>
    </cfRule>
  </conditionalFormatting>
  <conditionalFormatting sqref="I19:J20">
    <cfRule type="expression" dxfId="141" priority="213">
      <formula>COUNTBLANK(E19:E19)=0</formula>
    </cfRule>
  </conditionalFormatting>
  <conditionalFormatting sqref="I23:J24">
    <cfRule type="expression" dxfId="140" priority="197">
      <formula>COUNTBLANK(E23:E23)=0</formula>
    </cfRule>
  </conditionalFormatting>
  <conditionalFormatting sqref="I27:J28">
    <cfRule type="expression" dxfId="139" priority="181">
      <formula>COUNTBLANK(E27:E27)=0</formula>
    </cfRule>
  </conditionalFormatting>
  <conditionalFormatting sqref="I31:J32">
    <cfRule type="expression" dxfId="138" priority="165">
      <formula>COUNTBLANK(E31:E31)=0</formula>
    </cfRule>
  </conditionalFormatting>
  <conditionalFormatting sqref="I35:J36">
    <cfRule type="expression" dxfId="137" priority="149">
      <formula>COUNTBLANK(E35:E35)=0</formula>
    </cfRule>
  </conditionalFormatting>
  <conditionalFormatting sqref="I39:J40">
    <cfRule type="expression" dxfId="136" priority="133">
      <formula>COUNTBLANK(E39:E39)=0</formula>
    </cfRule>
  </conditionalFormatting>
  <conditionalFormatting sqref="I43:J44">
    <cfRule type="expression" dxfId="135" priority="117">
      <formula>COUNTBLANK(E43:E43)=0</formula>
    </cfRule>
  </conditionalFormatting>
  <conditionalFormatting sqref="I47:J48">
    <cfRule type="expression" dxfId="134" priority="101">
      <formula>COUNTBLANK(E47:E47)=0</formula>
    </cfRule>
  </conditionalFormatting>
  <conditionalFormatting sqref="I51:J52">
    <cfRule type="expression" dxfId="133" priority="85">
      <formula>COUNTBLANK(E51:E51)=0</formula>
    </cfRule>
  </conditionalFormatting>
  <conditionalFormatting sqref="I55:J56">
    <cfRule type="expression" dxfId="132" priority="69">
      <formula>COUNTBLANK(E55:E55)=0</formula>
    </cfRule>
  </conditionalFormatting>
  <conditionalFormatting sqref="I59:J60">
    <cfRule type="expression" dxfId="131" priority="53">
      <formula>COUNTBLANK(E59:E59)=0</formula>
    </cfRule>
  </conditionalFormatting>
  <conditionalFormatting sqref="I63:J64">
    <cfRule type="expression" dxfId="130" priority="37">
      <formula>COUNTBLANK(E63:E63)=0</formula>
    </cfRule>
  </conditionalFormatting>
  <conditionalFormatting sqref="I67:J68">
    <cfRule type="expression" dxfId="129" priority="21">
      <formula>COUNTBLANK(E67:E67)=0</formula>
    </cfRule>
  </conditionalFormatting>
  <conditionalFormatting sqref="I71:J72">
    <cfRule type="expression" dxfId="128" priority="5">
      <formula>COUNTBLANK(E71:E71)=0</formula>
    </cfRule>
  </conditionalFormatting>
  <conditionalFormatting sqref="K11:K12">
    <cfRule type="expression" dxfId="127" priority="241">
      <formula>COUNTBLANK(G11:G11)=0</formula>
    </cfRule>
  </conditionalFormatting>
  <conditionalFormatting sqref="K13:K14">
    <cfRule type="expression" dxfId="126" priority="243">
      <formula>COUNTBLANK($G13)=0</formula>
    </cfRule>
  </conditionalFormatting>
  <conditionalFormatting sqref="K15:K16">
    <cfRule type="expression" dxfId="125" priority="225">
      <formula>COUNTBLANK(G15:G15)=0</formula>
    </cfRule>
  </conditionalFormatting>
  <conditionalFormatting sqref="K17:K18">
    <cfRule type="expression" dxfId="124" priority="227">
      <formula>COUNTBLANK($G17)=0</formula>
    </cfRule>
  </conditionalFormatting>
  <conditionalFormatting sqref="K19:K20">
    <cfRule type="expression" dxfId="123" priority="209">
      <formula>COUNTBLANK(G19:G19)=0</formula>
    </cfRule>
  </conditionalFormatting>
  <conditionalFormatting sqref="K21:K22">
    <cfRule type="expression" dxfId="122" priority="211">
      <formula>COUNTBLANK($G21)=0</formula>
    </cfRule>
  </conditionalFormatting>
  <conditionalFormatting sqref="K23:K24">
    <cfRule type="expression" dxfId="121" priority="193">
      <formula>COUNTBLANK(G23:G23)=0</formula>
    </cfRule>
  </conditionalFormatting>
  <conditionalFormatting sqref="K25:K26">
    <cfRule type="expression" dxfId="120" priority="195">
      <formula>COUNTBLANK($G25)=0</formula>
    </cfRule>
  </conditionalFormatting>
  <conditionalFormatting sqref="K27:K28">
    <cfRule type="expression" dxfId="119" priority="177">
      <formula>COUNTBLANK(G27:G27)=0</formula>
    </cfRule>
  </conditionalFormatting>
  <conditionalFormatting sqref="K29:K30">
    <cfRule type="expression" dxfId="118" priority="179">
      <formula>COUNTBLANK($G29)=0</formula>
    </cfRule>
  </conditionalFormatting>
  <conditionalFormatting sqref="K31:K32">
    <cfRule type="expression" dxfId="117" priority="161">
      <formula>COUNTBLANK(G31:G31)=0</formula>
    </cfRule>
  </conditionalFormatting>
  <conditionalFormatting sqref="K33:K34">
    <cfRule type="expression" dxfId="116" priority="163">
      <formula>COUNTBLANK($G33)=0</formula>
    </cfRule>
  </conditionalFormatting>
  <conditionalFormatting sqref="K35:K36">
    <cfRule type="expression" dxfId="115" priority="145">
      <formula>COUNTBLANK(G35:G35)=0</formula>
    </cfRule>
  </conditionalFormatting>
  <conditionalFormatting sqref="K37:K38">
    <cfRule type="expression" dxfId="114" priority="147">
      <formula>COUNTBLANK($G37)=0</formula>
    </cfRule>
  </conditionalFormatting>
  <conditionalFormatting sqref="K39:K40">
    <cfRule type="expression" dxfId="113" priority="129">
      <formula>COUNTBLANK(G39:G39)=0</formula>
    </cfRule>
  </conditionalFormatting>
  <conditionalFormatting sqref="K41:K42">
    <cfRule type="expression" dxfId="112" priority="131">
      <formula>COUNTBLANK($G41)=0</formula>
    </cfRule>
  </conditionalFormatting>
  <conditionalFormatting sqref="K43:K44">
    <cfRule type="expression" dxfId="111" priority="113">
      <formula>COUNTBLANK(G43:G43)=0</formula>
    </cfRule>
  </conditionalFormatting>
  <conditionalFormatting sqref="K45:K46">
    <cfRule type="expression" dxfId="110" priority="115">
      <formula>COUNTBLANK($G45)=0</formula>
    </cfRule>
  </conditionalFormatting>
  <conditionalFormatting sqref="K47:K48">
    <cfRule type="expression" dxfId="109" priority="97">
      <formula>COUNTBLANK(G47:G47)=0</formula>
    </cfRule>
  </conditionalFormatting>
  <conditionalFormatting sqref="K49:K50">
    <cfRule type="expression" dxfId="108" priority="99">
      <formula>COUNTBLANK($G49)=0</formula>
    </cfRule>
  </conditionalFormatting>
  <conditionalFormatting sqref="K51:K52">
    <cfRule type="expression" dxfId="107" priority="81">
      <formula>COUNTBLANK(G51:G51)=0</formula>
    </cfRule>
  </conditionalFormatting>
  <conditionalFormatting sqref="K53:K54">
    <cfRule type="expression" dxfId="106" priority="83">
      <formula>COUNTBLANK($G53)=0</formula>
    </cfRule>
  </conditionalFormatting>
  <conditionalFormatting sqref="K55:K56">
    <cfRule type="expression" dxfId="105" priority="65">
      <formula>COUNTBLANK(G55:G55)=0</formula>
    </cfRule>
  </conditionalFormatting>
  <conditionalFormatting sqref="K57:K58">
    <cfRule type="expression" dxfId="104" priority="67">
      <formula>COUNTBLANK($G57)=0</formula>
    </cfRule>
  </conditionalFormatting>
  <conditionalFormatting sqref="K59:K60">
    <cfRule type="expression" dxfId="103" priority="49">
      <formula>COUNTBLANK(G59:G59)=0</formula>
    </cfRule>
  </conditionalFormatting>
  <conditionalFormatting sqref="K61:K62">
    <cfRule type="expression" dxfId="102" priority="51">
      <formula>COUNTBLANK($G61)=0</formula>
    </cfRule>
  </conditionalFormatting>
  <conditionalFormatting sqref="K63:K64">
    <cfRule type="expression" dxfId="101" priority="33">
      <formula>COUNTBLANK(G63:G63)=0</formula>
    </cfRule>
  </conditionalFormatting>
  <conditionalFormatting sqref="K65:K66">
    <cfRule type="expression" dxfId="100" priority="35">
      <formula>COUNTBLANK($G65)=0</formula>
    </cfRule>
  </conditionalFormatting>
  <conditionalFormatting sqref="K67:K68">
    <cfRule type="expression" dxfId="99" priority="17">
      <formula>COUNTBLANK(G67:G67)=0</formula>
    </cfRule>
  </conditionalFormatting>
  <conditionalFormatting sqref="K69:K70">
    <cfRule type="expression" dxfId="98" priority="19">
      <formula>COUNTBLANK($G69)=0</formula>
    </cfRule>
  </conditionalFormatting>
  <conditionalFormatting sqref="K71:K72">
    <cfRule type="expression" dxfId="97" priority="1">
      <formula>COUNTBLANK(G71:G71)=0</formula>
    </cfRule>
  </conditionalFormatting>
  <conditionalFormatting sqref="K73:K74">
    <cfRule type="expression" dxfId="96" priority="3">
      <formula>COUNTBLANK($G73)=0</formula>
    </cfRule>
  </conditionalFormatting>
  <dataValidations disablePrompts="1" count="2">
    <dataValidation type="decimal" allowBlank="1" showInputMessage="1" showErrorMessage="1" sqref="O32:O34 O68:O70 O60:O62 O64:O66 O56:O58 O36:O38 O52:O54 O48:O50 O44:O46 O40:O42 O12:O14 O16:O18 O20:O22 O24:O26 O28:O30 O72:O74" xr:uid="{00000000-0002-0000-0300-000000000000}">
      <formula1>0</formula1>
      <formula2>10</formula2>
    </dataValidation>
    <dataValidation type="decimal" allowBlank="1" showInputMessage="1" showErrorMessage="1" errorTitle="Illegal input value" error="Please enter a value between 0 and 10" sqref="H11:N74" xr:uid="{00000000-0002-0000-0300-000001000000}">
      <formula1>-0.000001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&amp;C&amp;"-,Fet"&amp;22Skrittklass lag&amp;RVer.2019-06-01</oddHeader>
    <oddFooter xml:space="preserve">&amp;LGrund och Kür
A: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4"/>
  <sheetViews>
    <sheetView view="pageLayout" zoomScale="70" zoomScaleNormal="100" zoomScalePageLayoutView="70" workbookViewId="0">
      <selection activeCell="D1" sqref="D1"/>
    </sheetView>
  </sheetViews>
  <sheetFormatPr defaultColWidth="11.453125" defaultRowHeight="15.5" x14ac:dyDescent="0.35"/>
  <cols>
    <col min="1" max="1" width="11.453125" style="128" customWidth="1"/>
    <col min="2" max="3" width="11.453125" style="128" hidden="1" customWidth="1"/>
    <col min="4" max="4" width="27.54296875" style="129" customWidth="1"/>
    <col min="5" max="5" width="7.1796875" style="128" customWidth="1"/>
    <col min="6" max="6" width="28.26953125" style="128" customWidth="1"/>
    <col min="7" max="12" width="11.453125" style="128" customWidth="1"/>
    <col min="13" max="14" width="11.453125" style="128" hidden="1" customWidth="1"/>
    <col min="15" max="15" width="36.81640625" style="128" customWidth="1"/>
    <col min="16" max="87" width="11.453125" style="41" customWidth="1"/>
    <col min="88" max="16384" width="11.453125" style="41"/>
  </cols>
  <sheetData>
    <row r="1" spans="1:15" x14ac:dyDescent="0.35">
      <c r="A1" s="44" t="s">
        <v>102</v>
      </c>
      <c r="B1" s="249"/>
      <c r="C1" s="249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35">
      <c r="A2" s="44" t="s">
        <v>103</v>
      </c>
      <c r="B2" s="250"/>
      <c r="C2" s="250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35">
      <c r="A3" s="44" t="s">
        <v>104</v>
      </c>
      <c r="B3" s="249"/>
      <c r="C3" s="249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6" thickBot="1" x14ac:dyDescent="0.4">
      <c r="A4" s="47"/>
      <c r="B4" s="47"/>
      <c r="C4" s="47"/>
      <c r="D4" s="48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x14ac:dyDescent="0.35">
      <c r="A5" s="49"/>
      <c r="B5" s="50"/>
      <c r="C5" s="50"/>
      <c r="D5" s="51"/>
      <c r="E5" s="52"/>
      <c r="F5" s="53"/>
      <c r="G5" s="54"/>
      <c r="H5" s="55" t="s">
        <v>105</v>
      </c>
      <c r="I5" s="54" t="s">
        <v>106</v>
      </c>
      <c r="J5" s="54" t="s">
        <v>107</v>
      </c>
      <c r="K5" s="54" t="s">
        <v>108</v>
      </c>
      <c r="L5" s="56"/>
      <c r="M5" s="57"/>
      <c r="N5" s="57"/>
      <c r="O5" s="58"/>
    </row>
    <row r="6" spans="1:15" x14ac:dyDescent="0.35">
      <c r="A6" s="59" t="s">
        <v>109</v>
      </c>
      <c r="B6" s="60"/>
      <c r="C6" s="60"/>
      <c r="D6" s="60" t="s">
        <v>110</v>
      </c>
      <c r="E6" s="61"/>
      <c r="F6" s="62" t="s">
        <v>111</v>
      </c>
      <c r="G6" s="63" t="s">
        <v>29</v>
      </c>
      <c r="H6" s="63" t="s">
        <v>29</v>
      </c>
      <c r="I6" s="63" t="s">
        <v>29</v>
      </c>
      <c r="J6" s="63"/>
      <c r="K6" s="64"/>
      <c r="L6" s="65" t="s">
        <v>112</v>
      </c>
      <c r="M6" s="66"/>
      <c r="N6" s="66"/>
      <c r="O6" s="67"/>
    </row>
    <row r="7" spans="1:15" x14ac:dyDescent="0.35">
      <c r="A7" s="68"/>
      <c r="B7" s="69"/>
      <c r="C7" s="69"/>
      <c r="D7" s="70" t="s">
        <v>113</v>
      </c>
      <c r="E7" s="71"/>
      <c r="F7" s="62" t="s">
        <v>3</v>
      </c>
      <c r="G7" s="64" t="s">
        <v>50</v>
      </c>
      <c r="H7" s="64" t="s">
        <v>50</v>
      </c>
      <c r="I7" s="64" t="s">
        <v>50</v>
      </c>
      <c r="J7" s="64"/>
      <c r="K7" s="64"/>
      <c r="L7" s="65" t="s">
        <v>114</v>
      </c>
      <c r="M7" s="66"/>
      <c r="N7" s="66"/>
      <c r="O7" s="67" t="s">
        <v>112</v>
      </c>
    </row>
    <row r="8" spans="1:15" x14ac:dyDescent="0.35">
      <c r="A8" s="68"/>
      <c r="B8" s="69"/>
      <c r="C8" s="69"/>
      <c r="D8" s="60"/>
      <c r="E8" s="71"/>
      <c r="F8" s="72"/>
      <c r="G8" s="73"/>
      <c r="H8" s="64"/>
      <c r="I8" s="64"/>
      <c r="J8" s="64"/>
      <c r="K8" s="64"/>
      <c r="L8" s="65"/>
      <c r="M8" s="66"/>
      <c r="N8" s="66"/>
      <c r="O8" s="67"/>
    </row>
    <row r="9" spans="1:15" ht="16" thickBot="1" x14ac:dyDescent="0.4">
      <c r="A9" s="74"/>
      <c r="B9" s="75"/>
      <c r="C9" s="75"/>
      <c r="D9" s="76"/>
      <c r="E9" s="77"/>
      <c r="F9" s="78"/>
      <c r="G9" s="79"/>
      <c r="H9" s="79"/>
      <c r="I9" s="79"/>
      <c r="J9" s="79"/>
      <c r="K9" s="79"/>
      <c r="L9" s="80"/>
      <c r="M9" s="81"/>
      <c r="N9" s="81"/>
      <c r="O9" s="82"/>
    </row>
    <row r="10" spans="1:15" ht="16" thickBot="1" x14ac:dyDescent="0.4">
      <c r="A10" s="83"/>
      <c r="B10" s="84"/>
      <c r="C10" s="84"/>
      <c r="D10" s="85"/>
      <c r="E10" s="86"/>
      <c r="F10" s="87"/>
      <c r="G10" s="88"/>
      <c r="H10" s="88"/>
      <c r="I10" s="88"/>
      <c r="J10" s="88"/>
      <c r="K10" s="88"/>
      <c r="L10" s="89"/>
      <c r="M10" s="89"/>
      <c r="N10" s="89"/>
      <c r="O10" s="90"/>
    </row>
    <row r="11" spans="1:15" ht="16" thickBot="1" x14ac:dyDescent="0.4">
      <c r="A11" s="91" t="str">
        <f t="shared" ref="A11:A70" si="0">IF(O11=0,"",_xlfn.FLOOR.MATH(RANK(N11,$N$11:$N$131)/4+1+SUMPRODUCT(-(-($N$11:$N$131=N11)),-(-(O11&lt;$O$11:$O$131)))/4))</f>
        <v/>
      </c>
      <c r="B11" s="92" t="s">
        <v>115</v>
      </c>
      <c r="C11" s="92">
        <v>1</v>
      </c>
      <c r="D11" s="93"/>
      <c r="E11" s="94"/>
      <c r="F11" s="95"/>
      <c r="G11" s="96" t="str">
        <f>IF($G$6&lt;&gt;"",$G$6,"")</f>
        <v>Grund</v>
      </c>
      <c r="H11" s="130"/>
      <c r="I11" s="130"/>
      <c r="J11" s="99"/>
      <c r="K11" s="100"/>
      <c r="L11" s="131">
        <f>IF(COUNTBLANK(H11:I11)=0,AVERAGE(H11:I11),-0.000001)</f>
        <v>-9.9999999999999995E-7</v>
      </c>
      <c r="M11" s="102">
        <f t="shared" ref="M11:M70" si="1">IF(COUNTBLANK(H11:K11)=0,1,0)</f>
        <v>0</v>
      </c>
      <c r="N11" s="102">
        <f>SUM(M11:M14)</f>
        <v>0</v>
      </c>
      <c r="O11" s="103">
        <f>IF(COUNTIF(L11:L14,"&gt;=0"),ROUND(AVERAGEIF(L11:L14,"&gt;=0"),3),0)</f>
        <v>0</v>
      </c>
    </row>
    <row r="12" spans="1:15" ht="16" thickBot="1" x14ac:dyDescent="0.4">
      <c r="A12" s="104" t="str">
        <f t="shared" si="0"/>
        <v/>
      </c>
      <c r="B12" s="47" t="s">
        <v>115</v>
      </c>
      <c r="C12" s="47">
        <v>2</v>
      </c>
      <c r="D12" s="105"/>
      <c r="E12" s="106"/>
      <c r="F12" s="107"/>
      <c r="G12" s="132" t="str">
        <f>IF($G$7&lt;&gt;"",$G$7,"")</f>
        <v>Kür</v>
      </c>
      <c r="H12" s="133"/>
      <c r="I12" s="133"/>
      <c r="J12" s="98"/>
      <c r="K12" s="98"/>
      <c r="L12" s="134">
        <f>IF(COUNTBLANK(H12:I12)=0,AVERAGE(H12:I12),-0.000001)</f>
        <v>-9.9999999999999995E-7</v>
      </c>
      <c r="M12" s="102">
        <f t="shared" si="1"/>
        <v>0</v>
      </c>
      <c r="N12" s="110">
        <f>SUM(M11:M14)</f>
        <v>0</v>
      </c>
      <c r="O12" s="111">
        <f>IF(COUNTIF(L11:L14,"&gt;=0"),ROUND(AVERAGEIF(L11:L14,"&gt;=0"),3),0)</f>
        <v>0</v>
      </c>
    </row>
    <row r="13" spans="1:15" ht="16" thickBot="1" x14ac:dyDescent="0.4">
      <c r="A13" s="112" t="str">
        <f t="shared" si="0"/>
        <v/>
      </c>
      <c r="B13" s="47" t="s">
        <v>115</v>
      </c>
      <c r="C13" s="47">
        <v>3</v>
      </c>
      <c r="D13" s="48"/>
      <c r="E13" s="106"/>
      <c r="F13" s="46"/>
      <c r="G13" s="108" t="str">
        <f>IF($G$8&lt;&gt;"",$G$8,"")</f>
        <v/>
      </c>
      <c r="H13" s="113"/>
      <c r="I13" s="113"/>
      <c r="J13" s="114"/>
      <c r="K13" s="115"/>
      <c r="L13" s="135"/>
      <c r="M13" s="102">
        <f t="shared" si="1"/>
        <v>0</v>
      </c>
      <c r="N13" s="110">
        <f>SUM(M11:M14)</f>
        <v>0</v>
      </c>
      <c r="O13" s="116">
        <f>IF(COUNTIF(L11:L14,"&gt;=0"),ROUND(AVERAGEIF(L11:L14,"&gt;=0"),3),0)</f>
        <v>0</v>
      </c>
    </row>
    <row r="14" spans="1:15" ht="16" thickBot="1" x14ac:dyDescent="0.4">
      <c r="A14" s="117" t="str">
        <f t="shared" si="0"/>
        <v/>
      </c>
      <c r="B14" s="88" t="s">
        <v>115</v>
      </c>
      <c r="C14" s="88">
        <v>4</v>
      </c>
      <c r="D14" s="118"/>
      <c r="E14" s="119"/>
      <c r="F14" s="120"/>
      <c r="G14" s="121" t="str">
        <f>IF($G$9&lt;&gt;"",$G$9,"")</f>
        <v/>
      </c>
      <c r="H14" s="122"/>
      <c r="I14" s="122"/>
      <c r="J14" s="123"/>
      <c r="K14" s="124"/>
      <c r="L14" s="125"/>
      <c r="M14" s="102">
        <f t="shared" si="1"/>
        <v>0</v>
      </c>
      <c r="N14" s="126">
        <f>SUM(M11:M14)</f>
        <v>0</v>
      </c>
      <c r="O14" s="127">
        <f>IF(COUNTIF(L11:L14,"&gt;=0"),ROUND(AVERAGEIF(L11:L14,"&gt;=0"),3),0)</f>
        <v>0</v>
      </c>
    </row>
    <row r="15" spans="1:15" ht="16" thickBot="1" x14ac:dyDescent="0.4">
      <c r="A15" s="91" t="str">
        <f t="shared" si="0"/>
        <v/>
      </c>
      <c r="B15" s="92" t="s">
        <v>115</v>
      </c>
      <c r="C15" s="92">
        <v>1</v>
      </c>
      <c r="D15" s="93"/>
      <c r="E15" s="94"/>
      <c r="F15" s="95"/>
      <c r="G15" s="96" t="str">
        <f>IF($G$6&lt;&gt;"",$G$6,"")</f>
        <v>Grund</v>
      </c>
      <c r="H15" s="130"/>
      <c r="I15" s="130"/>
      <c r="J15" s="98"/>
      <c r="K15" s="100"/>
      <c r="L15" s="131">
        <f>IF(COUNTBLANK(H15:I15)=0,AVERAGE(H15:I15),-0.000001)</f>
        <v>-9.9999999999999995E-7</v>
      </c>
      <c r="M15" s="102">
        <f t="shared" si="1"/>
        <v>0</v>
      </c>
      <c r="N15" s="102">
        <f>SUM(M15:M18)</f>
        <v>0</v>
      </c>
      <c r="O15" s="103">
        <f>IF(COUNTIF(L15:L18,"&gt;=0"),ROUND(AVERAGEIF(L15:L18,"&gt;=0"),3),0)</f>
        <v>0</v>
      </c>
    </row>
    <row r="16" spans="1:15" ht="16" thickBot="1" x14ac:dyDescent="0.4">
      <c r="A16" s="104" t="str">
        <f t="shared" si="0"/>
        <v/>
      </c>
      <c r="B16" s="47" t="s">
        <v>115</v>
      </c>
      <c r="C16" s="47">
        <v>2</v>
      </c>
      <c r="D16" s="105"/>
      <c r="E16" s="106"/>
      <c r="F16" s="107"/>
      <c r="G16" s="132" t="str">
        <f>IF($G$7&lt;&gt;"",$G$7,"")</f>
        <v>Kür</v>
      </c>
      <c r="H16" s="133"/>
      <c r="I16" s="133"/>
      <c r="J16" s="98"/>
      <c r="K16" s="98"/>
      <c r="L16" s="134">
        <f>IF(COUNTBLANK(H16:I16)=0,AVERAGE(H16:I16),-0.000001)</f>
        <v>-9.9999999999999995E-7</v>
      </c>
      <c r="M16" s="102">
        <f t="shared" si="1"/>
        <v>0</v>
      </c>
      <c r="N16" s="110">
        <f>SUM(M15:M18)</f>
        <v>0</v>
      </c>
      <c r="O16" s="111">
        <f>IF(COUNTIF(L15:L18,"&gt;=0"),ROUND(AVERAGEIF(L15:L18,"&gt;=0"),3),0)</f>
        <v>0</v>
      </c>
    </row>
    <row r="17" spans="1:15" ht="16" thickBot="1" x14ac:dyDescent="0.4">
      <c r="A17" s="112" t="str">
        <f t="shared" si="0"/>
        <v/>
      </c>
      <c r="B17" s="47" t="s">
        <v>115</v>
      </c>
      <c r="C17" s="47">
        <v>3</v>
      </c>
      <c r="D17" s="48"/>
      <c r="E17" s="106"/>
      <c r="F17" s="46"/>
      <c r="G17" s="108" t="str">
        <f>IF($G$8&lt;&gt;"",$G$8,"")</f>
        <v/>
      </c>
      <c r="H17" s="113"/>
      <c r="I17" s="113"/>
      <c r="J17" s="114"/>
      <c r="K17" s="115"/>
      <c r="L17" s="135"/>
      <c r="M17" s="102">
        <f t="shared" si="1"/>
        <v>0</v>
      </c>
      <c r="N17" s="110">
        <f>SUM(M15:M18)</f>
        <v>0</v>
      </c>
      <c r="O17" s="116">
        <f>IF(COUNTIF(L15:L18,"&gt;=0"),ROUND(AVERAGEIF(L15:L18,"&gt;=0"),3),0)</f>
        <v>0</v>
      </c>
    </row>
    <row r="18" spans="1:15" ht="16" thickBot="1" x14ac:dyDescent="0.4">
      <c r="A18" s="117" t="str">
        <f t="shared" si="0"/>
        <v/>
      </c>
      <c r="B18" s="88" t="s">
        <v>115</v>
      </c>
      <c r="C18" s="88">
        <v>4</v>
      </c>
      <c r="D18" s="118"/>
      <c r="E18" s="119"/>
      <c r="F18" s="120"/>
      <c r="G18" s="121" t="str">
        <f>IF($G$9&lt;&gt;"",$G$9,"")</f>
        <v/>
      </c>
      <c r="H18" s="122"/>
      <c r="I18" s="122"/>
      <c r="J18" s="123"/>
      <c r="K18" s="124"/>
      <c r="L18" s="125"/>
      <c r="M18" s="102">
        <f t="shared" si="1"/>
        <v>0</v>
      </c>
      <c r="N18" s="126">
        <f>SUM(M15:M18)</f>
        <v>0</v>
      </c>
      <c r="O18" s="127">
        <f>IF(COUNTIF(L15:L18,"&gt;=0"),ROUND(AVERAGEIF(L15:L18,"&gt;=0"),3),0)</f>
        <v>0</v>
      </c>
    </row>
    <row r="19" spans="1:15" ht="16" thickBot="1" x14ac:dyDescent="0.4">
      <c r="A19" s="91" t="str">
        <f t="shared" si="0"/>
        <v/>
      </c>
      <c r="B19" s="92" t="s">
        <v>115</v>
      </c>
      <c r="C19" s="92">
        <v>1</v>
      </c>
      <c r="D19" s="93"/>
      <c r="E19" s="94"/>
      <c r="F19" s="95"/>
      <c r="G19" s="96" t="str">
        <f>IF($G$6&lt;&gt;"",$G$6,"")</f>
        <v>Grund</v>
      </c>
      <c r="H19" s="130"/>
      <c r="I19" s="130"/>
      <c r="J19" s="99"/>
      <c r="K19" s="100"/>
      <c r="L19" s="131">
        <f>IF(COUNTBLANK(H19:I19)=0,AVERAGE(H19:I19),-0.000001)</f>
        <v>-9.9999999999999995E-7</v>
      </c>
      <c r="M19" s="102">
        <f t="shared" si="1"/>
        <v>0</v>
      </c>
      <c r="N19" s="102">
        <f>SUM(M19:M22)</f>
        <v>0</v>
      </c>
      <c r="O19" s="103">
        <f>IF(COUNTIF(L19:L22,"&gt;=0"),ROUND(AVERAGEIF(L19:L22,"&gt;=0"),3),0)</f>
        <v>0</v>
      </c>
    </row>
    <row r="20" spans="1:15" ht="16" thickBot="1" x14ac:dyDescent="0.4">
      <c r="A20" s="104" t="str">
        <f t="shared" si="0"/>
        <v/>
      </c>
      <c r="B20" s="47" t="s">
        <v>115</v>
      </c>
      <c r="C20" s="47">
        <v>2</v>
      </c>
      <c r="D20" s="105"/>
      <c r="E20" s="106"/>
      <c r="F20" s="107"/>
      <c r="G20" s="132" t="str">
        <f>IF($G$7&lt;&gt;"",$G$7,"")</f>
        <v>Kür</v>
      </c>
      <c r="H20" s="133"/>
      <c r="I20" s="133"/>
      <c r="J20" s="98"/>
      <c r="K20" s="98"/>
      <c r="L20" s="134">
        <f>IF(COUNTBLANK(H20:I20)=0,AVERAGE(H20:I20),-0.000001)</f>
        <v>-9.9999999999999995E-7</v>
      </c>
      <c r="M20" s="102">
        <f t="shared" si="1"/>
        <v>0</v>
      </c>
      <c r="N20" s="110">
        <f>SUM(M19:M22)</f>
        <v>0</v>
      </c>
      <c r="O20" s="111">
        <f>IF(COUNTIF(L19:L22,"&gt;=0"),ROUND(AVERAGEIF(L19:L22,"&gt;=0"),3),0)</f>
        <v>0</v>
      </c>
    </row>
    <row r="21" spans="1:15" ht="16" thickBot="1" x14ac:dyDescent="0.4">
      <c r="A21" s="112" t="str">
        <f t="shared" si="0"/>
        <v/>
      </c>
      <c r="B21" s="47" t="s">
        <v>115</v>
      </c>
      <c r="C21" s="47">
        <v>3</v>
      </c>
      <c r="D21" s="48"/>
      <c r="E21" s="106"/>
      <c r="F21" s="46"/>
      <c r="G21" s="108" t="str">
        <f>IF($G$8&lt;&gt;"",$G$8,"")</f>
        <v/>
      </c>
      <c r="H21" s="113"/>
      <c r="I21" s="113"/>
      <c r="J21" s="114"/>
      <c r="K21" s="115"/>
      <c r="L21" s="135"/>
      <c r="M21" s="102">
        <f t="shared" si="1"/>
        <v>0</v>
      </c>
      <c r="N21" s="110">
        <f>SUM(M19:M22)</f>
        <v>0</v>
      </c>
      <c r="O21" s="116">
        <f>IF(COUNTIF(L19:L22,"&gt;=0"),ROUND(AVERAGEIF(L19:L22,"&gt;=0"),3),0)</f>
        <v>0</v>
      </c>
    </row>
    <row r="22" spans="1:15" ht="16" thickBot="1" x14ac:dyDescent="0.4">
      <c r="A22" s="117" t="str">
        <f t="shared" si="0"/>
        <v/>
      </c>
      <c r="B22" s="88" t="s">
        <v>115</v>
      </c>
      <c r="C22" s="88">
        <v>4</v>
      </c>
      <c r="D22" s="118"/>
      <c r="E22" s="119"/>
      <c r="F22" s="120"/>
      <c r="G22" s="121" t="str">
        <f>IF($G$9&lt;&gt;"",$G$9,"")</f>
        <v/>
      </c>
      <c r="H22" s="122"/>
      <c r="I22" s="122"/>
      <c r="J22" s="123"/>
      <c r="K22" s="124"/>
      <c r="L22" s="125"/>
      <c r="M22" s="102">
        <f t="shared" si="1"/>
        <v>0</v>
      </c>
      <c r="N22" s="126">
        <f>SUM(M19:M22)</f>
        <v>0</v>
      </c>
      <c r="O22" s="127">
        <f>IF(COUNTIF(L19:L22,"&gt;=0"),ROUND(AVERAGEIF(L19:L22,"&gt;=0"),3),0)</f>
        <v>0</v>
      </c>
    </row>
    <row r="23" spans="1:15" ht="16" thickBot="1" x14ac:dyDescent="0.4">
      <c r="A23" s="91" t="str">
        <f t="shared" si="0"/>
        <v/>
      </c>
      <c r="B23" s="92" t="s">
        <v>115</v>
      </c>
      <c r="C23" s="92">
        <v>1</v>
      </c>
      <c r="D23" s="93"/>
      <c r="E23" s="94"/>
      <c r="F23" s="95"/>
      <c r="G23" s="96" t="str">
        <f>IF($G$6&lt;&gt;"",$G$6,"")</f>
        <v>Grund</v>
      </c>
      <c r="H23" s="130"/>
      <c r="I23" s="130"/>
      <c r="J23" s="98"/>
      <c r="K23" s="100"/>
      <c r="L23" s="131">
        <f>IF(COUNTBLANK(H23:I23)=0,AVERAGE(H23:I23),-0.000001)</f>
        <v>-9.9999999999999995E-7</v>
      </c>
      <c r="M23" s="102">
        <f t="shared" si="1"/>
        <v>0</v>
      </c>
      <c r="N23" s="102">
        <f>SUM(M23:M26)</f>
        <v>0</v>
      </c>
      <c r="O23" s="103">
        <f>IF(COUNTIF(L23:L26,"&gt;=0"),ROUND(AVERAGEIF(L23:L26,"&gt;=0"),3),0)</f>
        <v>0</v>
      </c>
    </row>
    <row r="24" spans="1:15" ht="16" thickBot="1" x14ac:dyDescent="0.4">
      <c r="A24" s="104" t="str">
        <f t="shared" si="0"/>
        <v/>
      </c>
      <c r="B24" s="47" t="s">
        <v>115</v>
      </c>
      <c r="C24" s="47">
        <v>2</v>
      </c>
      <c r="D24" s="105"/>
      <c r="E24" s="106"/>
      <c r="F24" s="107"/>
      <c r="G24" s="132" t="str">
        <f>IF($G$7&lt;&gt;"",$G$7,"")</f>
        <v>Kür</v>
      </c>
      <c r="H24" s="133"/>
      <c r="I24" s="133"/>
      <c r="J24" s="98"/>
      <c r="K24" s="98"/>
      <c r="L24" s="134">
        <f>IF(COUNTBLANK(H24:I24)=0,AVERAGE(H24:I24),-0.000001)</f>
        <v>-9.9999999999999995E-7</v>
      </c>
      <c r="M24" s="102">
        <f t="shared" si="1"/>
        <v>0</v>
      </c>
      <c r="N24" s="110">
        <f>SUM(M23:M26)</f>
        <v>0</v>
      </c>
      <c r="O24" s="111">
        <f>IF(COUNTIF(L23:L26,"&gt;=0"),ROUND(AVERAGEIF(L23:L26,"&gt;=0"),3),0)</f>
        <v>0</v>
      </c>
    </row>
    <row r="25" spans="1:15" ht="16" thickBot="1" x14ac:dyDescent="0.4">
      <c r="A25" s="112" t="str">
        <f t="shared" si="0"/>
        <v/>
      </c>
      <c r="B25" s="47" t="s">
        <v>115</v>
      </c>
      <c r="C25" s="47">
        <v>3</v>
      </c>
      <c r="D25" s="48"/>
      <c r="E25" s="106"/>
      <c r="F25" s="46"/>
      <c r="G25" s="108" t="str">
        <f>IF($G$8&lt;&gt;"",$G$8,"")</f>
        <v/>
      </c>
      <c r="H25" s="113"/>
      <c r="I25" s="113"/>
      <c r="J25" s="114"/>
      <c r="K25" s="115"/>
      <c r="L25" s="135"/>
      <c r="M25" s="102">
        <f t="shared" si="1"/>
        <v>0</v>
      </c>
      <c r="N25" s="110">
        <f>SUM(M23:M26)</f>
        <v>0</v>
      </c>
      <c r="O25" s="116">
        <f>IF(COUNTIF(L23:L26,"&gt;=0"),ROUND(AVERAGEIF(L23:L26,"&gt;=0"),3),0)</f>
        <v>0</v>
      </c>
    </row>
    <row r="26" spans="1:15" ht="16" thickBot="1" x14ac:dyDescent="0.4">
      <c r="A26" s="117" t="str">
        <f t="shared" si="0"/>
        <v/>
      </c>
      <c r="B26" s="88" t="s">
        <v>115</v>
      </c>
      <c r="C26" s="88">
        <v>4</v>
      </c>
      <c r="D26" s="118"/>
      <c r="E26" s="119"/>
      <c r="F26" s="120"/>
      <c r="G26" s="121" t="str">
        <f>IF($G$9&lt;&gt;"",$G$9,"")</f>
        <v/>
      </c>
      <c r="H26" s="122"/>
      <c r="I26" s="122"/>
      <c r="J26" s="123"/>
      <c r="K26" s="124"/>
      <c r="L26" s="125"/>
      <c r="M26" s="102">
        <f t="shared" si="1"/>
        <v>0</v>
      </c>
      <c r="N26" s="126">
        <f>SUM(M23:M26)</f>
        <v>0</v>
      </c>
      <c r="O26" s="127">
        <f>IF(COUNTIF(L23:L26,"&gt;=0"),ROUND(AVERAGEIF(L23:L26,"&gt;=0"),3),0)</f>
        <v>0</v>
      </c>
    </row>
    <row r="27" spans="1:15" ht="16" thickBot="1" x14ac:dyDescent="0.4">
      <c r="A27" s="91" t="str">
        <f t="shared" si="0"/>
        <v/>
      </c>
      <c r="B27" s="92" t="s">
        <v>115</v>
      </c>
      <c r="C27" s="92">
        <v>1</v>
      </c>
      <c r="D27" s="93"/>
      <c r="E27" s="94"/>
      <c r="F27" s="95"/>
      <c r="G27" s="96" t="str">
        <f>IF($G$6&lt;&gt;"",$G$6,"")</f>
        <v>Grund</v>
      </c>
      <c r="H27" s="130"/>
      <c r="I27" s="130"/>
      <c r="J27" s="99"/>
      <c r="K27" s="100"/>
      <c r="L27" s="131">
        <f>IF(COUNTBLANK(H27:I27)=0,AVERAGE(H27:I27),-0.000001)</f>
        <v>-9.9999999999999995E-7</v>
      </c>
      <c r="M27" s="102">
        <f t="shared" si="1"/>
        <v>0</v>
      </c>
      <c r="N27" s="102">
        <f>SUM(M27:M30)</f>
        <v>0</v>
      </c>
      <c r="O27" s="103">
        <f>IF(COUNTIF(L27:L30,"&gt;=0"),ROUND(AVERAGEIF(L27:L30,"&gt;=0"),3),0)</f>
        <v>0</v>
      </c>
    </row>
    <row r="28" spans="1:15" ht="16" thickBot="1" x14ac:dyDescent="0.4">
      <c r="A28" s="104" t="str">
        <f t="shared" si="0"/>
        <v/>
      </c>
      <c r="B28" s="47" t="s">
        <v>115</v>
      </c>
      <c r="C28" s="47">
        <v>2</v>
      </c>
      <c r="D28" s="105"/>
      <c r="E28" s="106"/>
      <c r="F28" s="107"/>
      <c r="G28" s="132" t="str">
        <f>IF($G$7&lt;&gt;"",$G$7,"")</f>
        <v>Kür</v>
      </c>
      <c r="H28" s="133"/>
      <c r="I28" s="133"/>
      <c r="J28" s="98"/>
      <c r="K28" s="98"/>
      <c r="L28" s="134">
        <f>IF(COUNTBLANK(H28:I28)=0,AVERAGE(H28:I28),-0.000001)</f>
        <v>-9.9999999999999995E-7</v>
      </c>
      <c r="M28" s="102">
        <f t="shared" si="1"/>
        <v>0</v>
      </c>
      <c r="N28" s="110">
        <f>SUM(M27:M30)</f>
        <v>0</v>
      </c>
      <c r="O28" s="111">
        <f>IF(COUNTIF(L27:L30,"&gt;=0"),ROUND(AVERAGEIF(L27:L30,"&gt;=0"),3),0)</f>
        <v>0</v>
      </c>
    </row>
    <row r="29" spans="1:15" ht="16" thickBot="1" x14ac:dyDescent="0.4">
      <c r="A29" s="112" t="str">
        <f t="shared" si="0"/>
        <v/>
      </c>
      <c r="B29" s="47" t="s">
        <v>115</v>
      </c>
      <c r="C29" s="47">
        <v>3</v>
      </c>
      <c r="D29" s="48"/>
      <c r="E29" s="106"/>
      <c r="F29" s="46"/>
      <c r="G29" s="108" t="str">
        <f>IF($G$8&lt;&gt;"",$G$8,"")</f>
        <v/>
      </c>
      <c r="H29" s="113"/>
      <c r="I29" s="113"/>
      <c r="J29" s="114"/>
      <c r="K29" s="115"/>
      <c r="L29" s="135"/>
      <c r="M29" s="102">
        <f t="shared" si="1"/>
        <v>0</v>
      </c>
      <c r="N29" s="110">
        <f>SUM(M27:M30)</f>
        <v>0</v>
      </c>
      <c r="O29" s="116">
        <f>IF(COUNTIF(L27:L30,"&gt;=0"),ROUND(AVERAGEIF(L27:L30,"&gt;=0"),3),0)</f>
        <v>0</v>
      </c>
    </row>
    <row r="30" spans="1:15" ht="16" thickBot="1" x14ac:dyDescent="0.4">
      <c r="A30" s="117" t="str">
        <f t="shared" si="0"/>
        <v/>
      </c>
      <c r="B30" s="88" t="s">
        <v>115</v>
      </c>
      <c r="C30" s="88">
        <v>4</v>
      </c>
      <c r="D30" s="118"/>
      <c r="E30" s="119"/>
      <c r="F30" s="120"/>
      <c r="G30" s="121" t="str">
        <f>IF($G$9&lt;&gt;"",$G$9,"")</f>
        <v/>
      </c>
      <c r="H30" s="122"/>
      <c r="I30" s="122"/>
      <c r="J30" s="123"/>
      <c r="K30" s="124"/>
      <c r="L30" s="125"/>
      <c r="M30" s="102">
        <f t="shared" si="1"/>
        <v>0</v>
      </c>
      <c r="N30" s="126">
        <f>SUM(M27:M30)</f>
        <v>0</v>
      </c>
      <c r="O30" s="127">
        <f>IF(COUNTIF(L27:L30,"&gt;=0"),ROUND(AVERAGEIF(L27:L30,"&gt;=0"),3),0)</f>
        <v>0</v>
      </c>
    </row>
    <row r="31" spans="1:15" ht="16" thickBot="1" x14ac:dyDescent="0.4">
      <c r="A31" s="91" t="str">
        <f t="shared" si="0"/>
        <v/>
      </c>
      <c r="B31" s="92" t="s">
        <v>115</v>
      </c>
      <c r="C31" s="92">
        <v>1</v>
      </c>
      <c r="D31" s="93"/>
      <c r="E31" s="94"/>
      <c r="F31" s="95"/>
      <c r="G31" s="96" t="str">
        <f>IF($G$6&lt;&gt;"",$G$6,"")</f>
        <v>Grund</v>
      </c>
      <c r="H31" s="130"/>
      <c r="I31" s="130"/>
      <c r="J31" s="98"/>
      <c r="K31" s="100"/>
      <c r="L31" s="131">
        <f>IF(COUNTBLANK(H31:I31)=0,AVERAGE(H31:I31),-0.000001)</f>
        <v>-9.9999999999999995E-7</v>
      </c>
      <c r="M31" s="102">
        <f t="shared" si="1"/>
        <v>0</v>
      </c>
      <c r="N31" s="102">
        <f>SUM(M31:M34)</f>
        <v>0</v>
      </c>
      <c r="O31" s="103">
        <f>IF(COUNTIF(L31:L34,"&gt;=0"),ROUND(AVERAGEIF(L31:L34,"&gt;=0"),3),0)</f>
        <v>0</v>
      </c>
    </row>
    <row r="32" spans="1:15" ht="16" thickBot="1" x14ac:dyDescent="0.4">
      <c r="A32" s="104" t="str">
        <f t="shared" si="0"/>
        <v/>
      </c>
      <c r="B32" s="47" t="s">
        <v>115</v>
      </c>
      <c r="C32" s="47">
        <v>2</v>
      </c>
      <c r="D32" s="105"/>
      <c r="E32" s="106"/>
      <c r="F32" s="107"/>
      <c r="G32" s="132" t="str">
        <f>IF($G$7&lt;&gt;"",$G$7,"")</f>
        <v>Kür</v>
      </c>
      <c r="H32" s="133"/>
      <c r="I32" s="133"/>
      <c r="J32" s="98"/>
      <c r="K32" s="98"/>
      <c r="L32" s="134">
        <f>IF(COUNTBLANK(H32:I32)=0,AVERAGE(H32:I32),-0.000001)</f>
        <v>-9.9999999999999995E-7</v>
      </c>
      <c r="M32" s="102">
        <f t="shared" si="1"/>
        <v>0</v>
      </c>
      <c r="N32" s="110">
        <f>SUM(M31:M34)</f>
        <v>0</v>
      </c>
      <c r="O32" s="111">
        <f>IF(COUNTIF(L31:L34,"&gt;=0"),ROUND(AVERAGEIF(L31:L34,"&gt;=0"),3),0)</f>
        <v>0</v>
      </c>
    </row>
    <row r="33" spans="1:15" ht="16" thickBot="1" x14ac:dyDescent="0.4">
      <c r="A33" s="112" t="str">
        <f t="shared" si="0"/>
        <v/>
      </c>
      <c r="B33" s="47" t="s">
        <v>115</v>
      </c>
      <c r="C33" s="47">
        <v>3</v>
      </c>
      <c r="D33" s="48"/>
      <c r="E33" s="106"/>
      <c r="F33" s="46"/>
      <c r="G33" s="108" t="str">
        <f>IF($G$8&lt;&gt;"",$G$8,"")</f>
        <v/>
      </c>
      <c r="H33" s="113"/>
      <c r="I33" s="113"/>
      <c r="J33" s="114"/>
      <c r="K33" s="115"/>
      <c r="L33" s="135"/>
      <c r="M33" s="102">
        <f t="shared" si="1"/>
        <v>0</v>
      </c>
      <c r="N33" s="110">
        <f>SUM(M31:M34)</f>
        <v>0</v>
      </c>
      <c r="O33" s="116">
        <f>IF(COUNTIF(L31:L34,"&gt;=0"),ROUND(AVERAGEIF(L31:L34,"&gt;=0"),3),0)</f>
        <v>0</v>
      </c>
    </row>
    <row r="34" spans="1:15" ht="16" thickBot="1" x14ac:dyDescent="0.4">
      <c r="A34" s="117" t="str">
        <f t="shared" si="0"/>
        <v/>
      </c>
      <c r="B34" s="88" t="s">
        <v>115</v>
      </c>
      <c r="C34" s="88">
        <v>4</v>
      </c>
      <c r="D34" s="118"/>
      <c r="E34" s="119"/>
      <c r="F34" s="120"/>
      <c r="G34" s="121" t="str">
        <f>IF($G$9&lt;&gt;"",$G$9,"")</f>
        <v/>
      </c>
      <c r="H34" s="122"/>
      <c r="I34" s="122"/>
      <c r="J34" s="123"/>
      <c r="K34" s="124"/>
      <c r="L34" s="125"/>
      <c r="M34" s="102">
        <f t="shared" si="1"/>
        <v>0</v>
      </c>
      <c r="N34" s="126">
        <f>SUM(M31:M34)</f>
        <v>0</v>
      </c>
      <c r="O34" s="127">
        <f>IF(COUNTIF(L31:L34,"&gt;=0"),ROUND(AVERAGEIF(L31:L34,"&gt;=0"),3),0)</f>
        <v>0</v>
      </c>
    </row>
    <row r="35" spans="1:15" ht="16" thickBot="1" x14ac:dyDescent="0.4">
      <c r="A35" s="91" t="str">
        <f t="shared" si="0"/>
        <v/>
      </c>
      <c r="B35" s="92" t="s">
        <v>115</v>
      </c>
      <c r="C35" s="92">
        <v>1</v>
      </c>
      <c r="D35" s="93"/>
      <c r="E35" s="94"/>
      <c r="F35" s="95"/>
      <c r="G35" s="96" t="str">
        <f>IF($G$6&lt;&gt;"",$G$6,"")</f>
        <v>Grund</v>
      </c>
      <c r="H35" s="130"/>
      <c r="I35" s="130"/>
      <c r="J35" s="99"/>
      <c r="K35" s="100"/>
      <c r="L35" s="131">
        <f>IF(COUNTBLANK(H35:I35)=0,AVERAGE(H35:I35),-0.000001)</f>
        <v>-9.9999999999999995E-7</v>
      </c>
      <c r="M35" s="102">
        <f t="shared" si="1"/>
        <v>0</v>
      </c>
      <c r="N35" s="102">
        <f>SUM(M35:M38)</f>
        <v>0</v>
      </c>
      <c r="O35" s="103">
        <f>IF(COUNTIF(L35:L38,"&gt;=0"),ROUND(AVERAGEIF(L35:L38,"&gt;=0"),3),0)</f>
        <v>0</v>
      </c>
    </row>
    <row r="36" spans="1:15" ht="16" thickBot="1" x14ac:dyDescent="0.4">
      <c r="A36" s="104" t="str">
        <f t="shared" si="0"/>
        <v/>
      </c>
      <c r="B36" s="47" t="s">
        <v>115</v>
      </c>
      <c r="C36" s="47">
        <v>2</v>
      </c>
      <c r="D36" s="105"/>
      <c r="E36" s="106"/>
      <c r="F36" s="107"/>
      <c r="G36" s="132" t="str">
        <f>IF($G$7&lt;&gt;"",$G$7,"")</f>
        <v>Kür</v>
      </c>
      <c r="H36" s="133"/>
      <c r="I36" s="133"/>
      <c r="J36" s="98"/>
      <c r="K36" s="98"/>
      <c r="L36" s="134">
        <f>IF(COUNTBLANK(H36:I36)=0,AVERAGE(H36:I36),-0.000001)</f>
        <v>-9.9999999999999995E-7</v>
      </c>
      <c r="M36" s="102">
        <f t="shared" si="1"/>
        <v>0</v>
      </c>
      <c r="N36" s="110">
        <f>SUM(M35:M38)</f>
        <v>0</v>
      </c>
      <c r="O36" s="111">
        <f>IF(COUNTIF(L35:L38,"&gt;=0"),ROUND(AVERAGEIF(L35:L38,"&gt;=0"),3),0)</f>
        <v>0</v>
      </c>
    </row>
    <row r="37" spans="1:15" ht="16" thickBot="1" x14ac:dyDescent="0.4">
      <c r="A37" s="112" t="str">
        <f t="shared" si="0"/>
        <v/>
      </c>
      <c r="B37" s="47" t="s">
        <v>115</v>
      </c>
      <c r="C37" s="47">
        <v>3</v>
      </c>
      <c r="D37" s="48"/>
      <c r="E37" s="106"/>
      <c r="F37" s="46"/>
      <c r="G37" s="108" t="str">
        <f>IF($G$8&lt;&gt;"",$G$8,"")</f>
        <v/>
      </c>
      <c r="H37" s="113"/>
      <c r="I37" s="113"/>
      <c r="J37" s="114"/>
      <c r="K37" s="115"/>
      <c r="L37" s="135"/>
      <c r="M37" s="102">
        <f t="shared" si="1"/>
        <v>0</v>
      </c>
      <c r="N37" s="110">
        <f>SUM(M35:M38)</f>
        <v>0</v>
      </c>
      <c r="O37" s="116">
        <f>IF(COUNTIF(L35:L38,"&gt;=0"),ROUND(AVERAGEIF(L35:L38,"&gt;=0"),3),0)</f>
        <v>0</v>
      </c>
    </row>
    <row r="38" spans="1:15" ht="16" thickBot="1" x14ac:dyDescent="0.4">
      <c r="A38" s="117" t="str">
        <f t="shared" si="0"/>
        <v/>
      </c>
      <c r="B38" s="88" t="s">
        <v>115</v>
      </c>
      <c r="C38" s="88">
        <v>4</v>
      </c>
      <c r="D38" s="118"/>
      <c r="E38" s="119"/>
      <c r="F38" s="120"/>
      <c r="G38" s="121" t="str">
        <f>IF($G$9&lt;&gt;"",$G$9,"")</f>
        <v/>
      </c>
      <c r="H38" s="122"/>
      <c r="I38" s="122"/>
      <c r="J38" s="123"/>
      <c r="K38" s="124"/>
      <c r="L38" s="125"/>
      <c r="M38" s="102">
        <f t="shared" si="1"/>
        <v>0</v>
      </c>
      <c r="N38" s="126">
        <f>SUM(M35:M38)</f>
        <v>0</v>
      </c>
      <c r="O38" s="127">
        <f>IF(COUNTIF(L35:L38,"&gt;=0"),ROUND(AVERAGEIF(L35:L38,"&gt;=0"),3),0)</f>
        <v>0</v>
      </c>
    </row>
    <row r="39" spans="1:15" ht="16" thickBot="1" x14ac:dyDescent="0.4">
      <c r="A39" s="91" t="str">
        <f t="shared" si="0"/>
        <v/>
      </c>
      <c r="B39" s="92" t="s">
        <v>115</v>
      </c>
      <c r="C39" s="92">
        <v>1</v>
      </c>
      <c r="D39" s="93"/>
      <c r="E39" s="94"/>
      <c r="F39" s="95"/>
      <c r="G39" s="96" t="str">
        <f>IF($G$6&lt;&gt;"",$G$6,"")</f>
        <v>Grund</v>
      </c>
      <c r="H39" s="130"/>
      <c r="I39" s="130"/>
      <c r="J39" s="98"/>
      <c r="K39" s="100"/>
      <c r="L39" s="131">
        <f>IF(COUNTBLANK(H39:I39)=0,AVERAGE(H39:I39),-0.000001)</f>
        <v>-9.9999999999999995E-7</v>
      </c>
      <c r="M39" s="102">
        <f t="shared" si="1"/>
        <v>0</v>
      </c>
      <c r="N39" s="102">
        <f>SUM(M39:M42)</f>
        <v>0</v>
      </c>
      <c r="O39" s="103">
        <f>IF(COUNTIF(L39:L42,"&gt;=0"),ROUND(AVERAGEIF(L39:L42,"&gt;=0"),3),0)</f>
        <v>0</v>
      </c>
    </row>
    <row r="40" spans="1:15" ht="16" thickBot="1" x14ac:dyDescent="0.4">
      <c r="A40" s="104" t="str">
        <f t="shared" si="0"/>
        <v/>
      </c>
      <c r="B40" s="47" t="s">
        <v>115</v>
      </c>
      <c r="C40" s="47">
        <v>2</v>
      </c>
      <c r="D40" s="105"/>
      <c r="E40" s="106"/>
      <c r="F40" s="107"/>
      <c r="G40" s="132" t="str">
        <f>IF($G$7&lt;&gt;"",$G$7,"")</f>
        <v>Kür</v>
      </c>
      <c r="H40" s="133"/>
      <c r="I40" s="133"/>
      <c r="J40" s="98"/>
      <c r="K40" s="98"/>
      <c r="L40" s="134">
        <f>IF(COUNTBLANK(H40:I40)=0,AVERAGE(H40:I40),-0.000001)</f>
        <v>-9.9999999999999995E-7</v>
      </c>
      <c r="M40" s="102">
        <f t="shared" si="1"/>
        <v>0</v>
      </c>
      <c r="N40" s="110">
        <f>SUM(M39:M42)</f>
        <v>0</v>
      </c>
      <c r="O40" s="111">
        <f>IF(COUNTIF(L39:L42,"&gt;=0"),ROUND(AVERAGEIF(L39:L42,"&gt;=0"),3),0)</f>
        <v>0</v>
      </c>
    </row>
    <row r="41" spans="1:15" ht="16" thickBot="1" x14ac:dyDescent="0.4">
      <c r="A41" s="112" t="str">
        <f t="shared" si="0"/>
        <v/>
      </c>
      <c r="B41" s="47" t="s">
        <v>115</v>
      </c>
      <c r="C41" s="47">
        <v>3</v>
      </c>
      <c r="D41" s="48"/>
      <c r="E41" s="106"/>
      <c r="F41" s="46"/>
      <c r="G41" s="108" t="str">
        <f>IF($G$8&lt;&gt;"",$G$8,"")</f>
        <v/>
      </c>
      <c r="H41" s="113"/>
      <c r="I41" s="113"/>
      <c r="J41" s="114"/>
      <c r="K41" s="115"/>
      <c r="L41" s="135"/>
      <c r="M41" s="102">
        <f t="shared" si="1"/>
        <v>0</v>
      </c>
      <c r="N41" s="110">
        <f>SUM(M39:M42)</f>
        <v>0</v>
      </c>
      <c r="O41" s="116">
        <f>IF(COUNTIF(L39:L42,"&gt;=0"),ROUND(AVERAGEIF(L39:L42,"&gt;=0"),3),0)</f>
        <v>0</v>
      </c>
    </row>
    <row r="42" spans="1:15" ht="16" thickBot="1" x14ac:dyDescent="0.4">
      <c r="A42" s="117" t="str">
        <f t="shared" si="0"/>
        <v/>
      </c>
      <c r="B42" s="88" t="s">
        <v>115</v>
      </c>
      <c r="C42" s="88">
        <v>4</v>
      </c>
      <c r="D42" s="118"/>
      <c r="E42" s="119"/>
      <c r="F42" s="120"/>
      <c r="G42" s="121" t="str">
        <f>IF($G$9&lt;&gt;"",$G$9,"")</f>
        <v/>
      </c>
      <c r="H42" s="122"/>
      <c r="I42" s="122"/>
      <c r="J42" s="123"/>
      <c r="K42" s="124"/>
      <c r="L42" s="125"/>
      <c r="M42" s="102">
        <f t="shared" si="1"/>
        <v>0</v>
      </c>
      <c r="N42" s="126">
        <f>SUM(M39:M42)</f>
        <v>0</v>
      </c>
      <c r="O42" s="127">
        <f>IF(COUNTIF(L39:L42,"&gt;=0"),ROUND(AVERAGEIF(L39:L42,"&gt;=0"),3),0)</f>
        <v>0</v>
      </c>
    </row>
    <row r="43" spans="1:15" ht="16" thickBot="1" x14ac:dyDescent="0.4">
      <c r="A43" s="91" t="str">
        <f t="shared" si="0"/>
        <v/>
      </c>
      <c r="B43" s="92" t="s">
        <v>115</v>
      </c>
      <c r="C43" s="92">
        <v>1</v>
      </c>
      <c r="D43" s="93"/>
      <c r="E43" s="94"/>
      <c r="F43" s="95"/>
      <c r="G43" s="96" t="str">
        <f>IF($G$6&lt;&gt;"",$G$6,"")</f>
        <v>Grund</v>
      </c>
      <c r="H43" s="130"/>
      <c r="I43" s="130"/>
      <c r="J43" s="99"/>
      <c r="K43" s="100"/>
      <c r="L43" s="131">
        <f>IF(COUNTBLANK(H43:I43)=0,AVERAGE(H43:I43),-0.000001)</f>
        <v>-9.9999999999999995E-7</v>
      </c>
      <c r="M43" s="102">
        <f t="shared" si="1"/>
        <v>0</v>
      </c>
      <c r="N43" s="102">
        <f>SUM(M43:M46)</f>
        <v>0</v>
      </c>
      <c r="O43" s="103">
        <f>IF(COUNTIF(L43:L46,"&gt;=0"),ROUND(AVERAGEIF(L43:L46,"&gt;=0"),3),0)</f>
        <v>0</v>
      </c>
    </row>
    <row r="44" spans="1:15" ht="16" thickBot="1" x14ac:dyDescent="0.4">
      <c r="A44" s="104" t="str">
        <f t="shared" si="0"/>
        <v/>
      </c>
      <c r="B44" s="47" t="s">
        <v>115</v>
      </c>
      <c r="C44" s="47">
        <v>2</v>
      </c>
      <c r="D44" s="105"/>
      <c r="E44" s="106"/>
      <c r="F44" s="107"/>
      <c r="G44" s="132" t="str">
        <f>IF($G$7&lt;&gt;"",$G$7,"")</f>
        <v>Kür</v>
      </c>
      <c r="H44" s="133"/>
      <c r="I44" s="133"/>
      <c r="J44" s="98"/>
      <c r="K44" s="98"/>
      <c r="L44" s="134">
        <f>IF(COUNTBLANK(H44:I44)=0,AVERAGE(H44:I44),-0.000001)</f>
        <v>-9.9999999999999995E-7</v>
      </c>
      <c r="M44" s="102">
        <f t="shared" si="1"/>
        <v>0</v>
      </c>
      <c r="N44" s="110">
        <f>SUM(M43:M46)</f>
        <v>0</v>
      </c>
      <c r="O44" s="111">
        <f>IF(COUNTIF(L43:L46,"&gt;=0"),ROUND(AVERAGEIF(L43:L46,"&gt;=0"),3),0)</f>
        <v>0</v>
      </c>
    </row>
    <row r="45" spans="1:15" ht="16" thickBot="1" x14ac:dyDescent="0.4">
      <c r="A45" s="112" t="str">
        <f t="shared" si="0"/>
        <v/>
      </c>
      <c r="B45" s="47" t="s">
        <v>115</v>
      </c>
      <c r="C45" s="47">
        <v>3</v>
      </c>
      <c r="D45" s="48"/>
      <c r="E45" s="106"/>
      <c r="F45" s="46"/>
      <c r="G45" s="108" t="str">
        <f>IF($G$8&lt;&gt;"",$G$8,"")</f>
        <v/>
      </c>
      <c r="H45" s="113"/>
      <c r="I45" s="113"/>
      <c r="J45" s="114"/>
      <c r="K45" s="115"/>
      <c r="L45" s="135"/>
      <c r="M45" s="102">
        <f t="shared" si="1"/>
        <v>0</v>
      </c>
      <c r="N45" s="110">
        <f>SUM(M43:M46)</f>
        <v>0</v>
      </c>
      <c r="O45" s="116">
        <f>IF(COUNTIF(L43:L46,"&gt;=0"),ROUND(AVERAGEIF(L43:L46,"&gt;=0"),3),0)</f>
        <v>0</v>
      </c>
    </row>
    <row r="46" spans="1:15" ht="16" thickBot="1" x14ac:dyDescent="0.4">
      <c r="A46" s="117" t="str">
        <f t="shared" si="0"/>
        <v/>
      </c>
      <c r="B46" s="88" t="s">
        <v>115</v>
      </c>
      <c r="C46" s="88">
        <v>4</v>
      </c>
      <c r="D46" s="118"/>
      <c r="E46" s="119"/>
      <c r="F46" s="120"/>
      <c r="G46" s="121" t="str">
        <f>IF($G$9&lt;&gt;"",$G$9,"")</f>
        <v/>
      </c>
      <c r="H46" s="122"/>
      <c r="I46" s="122"/>
      <c r="J46" s="123"/>
      <c r="K46" s="124"/>
      <c r="L46" s="125"/>
      <c r="M46" s="102">
        <f t="shared" si="1"/>
        <v>0</v>
      </c>
      <c r="N46" s="126">
        <f>SUM(M43:M46)</f>
        <v>0</v>
      </c>
      <c r="O46" s="127">
        <f>IF(COUNTIF(L43:L46,"&gt;=0"),ROUND(AVERAGEIF(L43:L46,"&gt;=0"),3),0)</f>
        <v>0</v>
      </c>
    </row>
    <row r="47" spans="1:15" ht="16" thickBot="1" x14ac:dyDescent="0.4">
      <c r="A47" s="91" t="str">
        <f t="shared" si="0"/>
        <v/>
      </c>
      <c r="B47" s="92" t="s">
        <v>115</v>
      </c>
      <c r="C47" s="92">
        <v>1</v>
      </c>
      <c r="D47" s="93"/>
      <c r="E47" s="94"/>
      <c r="F47" s="95"/>
      <c r="G47" s="96" t="str">
        <f>IF($G$6&lt;&gt;"",$G$6,"")</f>
        <v>Grund</v>
      </c>
      <c r="H47" s="130"/>
      <c r="I47" s="130"/>
      <c r="J47" s="98"/>
      <c r="K47" s="100"/>
      <c r="L47" s="131">
        <f>IF(COUNTBLANK(H47:I47)=0,AVERAGE(H47:I47),-0.000001)</f>
        <v>-9.9999999999999995E-7</v>
      </c>
      <c r="M47" s="102">
        <f t="shared" si="1"/>
        <v>0</v>
      </c>
      <c r="N47" s="102">
        <f>SUM(M47:M50)</f>
        <v>0</v>
      </c>
      <c r="O47" s="103">
        <f>IF(COUNTIF(L47:L50,"&gt;=0"),ROUND(AVERAGEIF(L47:L50,"&gt;=0"),3),0)</f>
        <v>0</v>
      </c>
    </row>
    <row r="48" spans="1:15" ht="16" thickBot="1" x14ac:dyDescent="0.4">
      <c r="A48" s="104" t="str">
        <f t="shared" si="0"/>
        <v/>
      </c>
      <c r="B48" s="47" t="s">
        <v>115</v>
      </c>
      <c r="C48" s="47">
        <v>2</v>
      </c>
      <c r="D48" s="105"/>
      <c r="E48" s="106"/>
      <c r="F48" s="107"/>
      <c r="G48" s="132" t="str">
        <f>IF($G$7&lt;&gt;"",$G$7,"")</f>
        <v>Kür</v>
      </c>
      <c r="H48" s="133"/>
      <c r="I48" s="133"/>
      <c r="J48" s="98"/>
      <c r="K48" s="98"/>
      <c r="L48" s="134">
        <f>IF(COUNTBLANK(H48:I48)=0,AVERAGE(H48:I48),-0.000001)</f>
        <v>-9.9999999999999995E-7</v>
      </c>
      <c r="M48" s="102">
        <f t="shared" si="1"/>
        <v>0</v>
      </c>
      <c r="N48" s="110">
        <f>SUM(M47:M50)</f>
        <v>0</v>
      </c>
      <c r="O48" s="111">
        <f>IF(COUNTIF(L47:L50,"&gt;=0"),ROUND(AVERAGEIF(L47:L50,"&gt;=0"),3),0)</f>
        <v>0</v>
      </c>
    </row>
    <row r="49" spans="1:15" ht="16" thickBot="1" x14ac:dyDescent="0.4">
      <c r="A49" s="112" t="str">
        <f t="shared" si="0"/>
        <v/>
      </c>
      <c r="B49" s="47" t="s">
        <v>115</v>
      </c>
      <c r="C49" s="47">
        <v>3</v>
      </c>
      <c r="D49" s="48"/>
      <c r="E49" s="106"/>
      <c r="F49" s="46"/>
      <c r="G49" s="108" t="str">
        <f>IF($G$8&lt;&gt;"",$G$8,"")</f>
        <v/>
      </c>
      <c r="H49" s="113"/>
      <c r="I49" s="113"/>
      <c r="J49" s="114"/>
      <c r="K49" s="115"/>
      <c r="L49" s="135"/>
      <c r="M49" s="102">
        <f t="shared" si="1"/>
        <v>0</v>
      </c>
      <c r="N49" s="110">
        <f>SUM(M47:M50)</f>
        <v>0</v>
      </c>
      <c r="O49" s="116">
        <f>IF(COUNTIF(L47:L50,"&gt;=0"),ROUND(AVERAGEIF(L47:L50,"&gt;=0"),3),0)</f>
        <v>0</v>
      </c>
    </row>
    <row r="50" spans="1:15" ht="16" thickBot="1" x14ac:dyDescent="0.4">
      <c r="A50" s="117" t="str">
        <f t="shared" si="0"/>
        <v/>
      </c>
      <c r="B50" s="88" t="s">
        <v>115</v>
      </c>
      <c r="C50" s="88">
        <v>4</v>
      </c>
      <c r="D50" s="118"/>
      <c r="E50" s="119"/>
      <c r="F50" s="120"/>
      <c r="G50" s="121" t="str">
        <f>IF($G$9&lt;&gt;"",$G$9,"")</f>
        <v/>
      </c>
      <c r="H50" s="122"/>
      <c r="I50" s="122"/>
      <c r="J50" s="123"/>
      <c r="K50" s="124"/>
      <c r="L50" s="125"/>
      <c r="M50" s="102">
        <f t="shared" si="1"/>
        <v>0</v>
      </c>
      <c r="N50" s="126">
        <f>SUM(M47:M50)</f>
        <v>0</v>
      </c>
      <c r="O50" s="127">
        <f>IF(COUNTIF(L47:L50,"&gt;=0"),ROUND(AVERAGEIF(L47:L50,"&gt;=0"),3),0)</f>
        <v>0</v>
      </c>
    </row>
    <row r="51" spans="1:15" ht="16" thickBot="1" x14ac:dyDescent="0.4">
      <c r="A51" s="91" t="str">
        <f t="shared" si="0"/>
        <v/>
      </c>
      <c r="B51" s="92" t="s">
        <v>115</v>
      </c>
      <c r="C51" s="92">
        <v>1</v>
      </c>
      <c r="D51" s="93"/>
      <c r="E51" s="94"/>
      <c r="F51" s="95"/>
      <c r="G51" s="96" t="str">
        <f>IF($G$6&lt;&gt;"",$G$6,"")</f>
        <v>Grund</v>
      </c>
      <c r="H51" s="130"/>
      <c r="I51" s="130"/>
      <c r="J51" s="98"/>
      <c r="K51" s="100"/>
      <c r="L51" s="131">
        <f>IF(COUNTBLANK(H51:I51)=0,AVERAGE(H51:I51),-0.000001)</f>
        <v>-9.9999999999999995E-7</v>
      </c>
      <c r="M51" s="102">
        <f t="shared" si="1"/>
        <v>0</v>
      </c>
      <c r="N51" s="102">
        <f>SUM(M51:M54)</f>
        <v>0</v>
      </c>
      <c r="O51" s="103">
        <f>IF(COUNTIF(L51:L54,"&gt;=0"),ROUND(AVERAGEIF(L51:L54,"&gt;=0"),3),0)</f>
        <v>0</v>
      </c>
    </row>
    <row r="52" spans="1:15" ht="16" thickBot="1" x14ac:dyDescent="0.4">
      <c r="A52" s="104" t="str">
        <f t="shared" si="0"/>
        <v/>
      </c>
      <c r="B52" s="47" t="s">
        <v>115</v>
      </c>
      <c r="C52" s="47">
        <v>2</v>
      </c>
      <c r="D52" s="105"/>
      <c r="E52" s="106"/>
      <c r="F52" s="107"/>
      <c r="G52" s="132" t="str">
        <f>IF($G$7&lt;&gt;"",$G$7,"")</f>
        <v>Kür</v>
      </c>
      <c r="H52" s="133"/>
      <c r="I52" s="133"/>
      <c r="J52" s="98"/>
      <c r="K52" s="98"/>
      <c r="L52" s="134">
        <f>IF(COUNTBLANK(H52:I52)=0,AVERAGE(H52:I52),-0.000001)</f>
        <v>-9.9999999999999995E-7</v>
      </c>
      <c r="M52" s="102">
        <f t="shared" si="1"/>
        <v>0</v>
      </c>
      <c r="N52" s="110">
        <f>SUM(M51:M54)</f>
        <v>0</v>
      </c>
      <c r="O52" s="111">
        <f>IF(COUNTIF(L51:L54,"&gt;=0"),ROUND(AVERAGEIF(L51:L54,"&gt;=0"),3),0)</f>
        <v>0</v>
      </c>
    </row>
    <row r="53" spans="1:15" ht="16" thickBot="1" x14ac:dyDescent="0.4">
      <c r="A53" s="112" t="str">
        <f t="shared" si="0"/>
        <v/>
      </c>
      <c r="B53" s="47" t="s">
        <v>115</v>
      </c>
      <c r="C53" s="47">
        <v>3</v>
      </c>
      <c r="D53" s="48"/>
      <c r="E53" s="106"/>
      <c r="F53" s="46"/>
      <c r="G53" s="108" t="str">
        <f>IF($G$8&lt;&gt;"",$G$8,"")</f>
        <v/>
      </c>
      <c r="H53" s="113"/>
      <c r="I53" s="113"/>
      <c r="J53" s="114"/>
      <c r="K53" s="115"/>
      <c r="L53" s="135"/>
      <c r="M53" s="102">
        <f t="shared" si="1"/>
        <v>0</v>
      </c>
      <c r="N53" s="110">
        <f>SUM(M51:M54)</f>
        <v>0</v>
      </c>
      <c r="O53" s="116">
        <f>IF(COUNTIF(L51:L54,"&gt;=0"),ROUND(AVERAGEIF(L51:L54,"&gt;=0"),3),0)</f>
        <v>0</v>
      </c>
    </row>
    <row r="54" spans="1:15" ht="16" thickBot="1" x14ac:dyDescent="0.4">
      <c r="A54" s="117" t="str">
        <f t="shared" si="0"/>
        <v/>
      </c>
      <c r="B54" s="88" t="s">
        <v>115</v>
      </c>
      <c r="C54" s="88">
        <v>4</v>
      </c>
      <c r="D54" s="118"/>
      <c r="E54" s="119"/>
      <c r="F54" s="120"/>
      <c r="G54" s="121" t="str">
        <f>IF($G$9&lt;&gt;"",$G$9,"")</f>
        <v/>
      </c>
      <c r="H54" s="122"/>
      <c r="I54" s="122"/>
      <c r="J54" s="123"/>
      <c r="K54" s="124"/>
      <c r="L54" s="125"/>
      <c r="M54" s="102">
        <f t="shared" si="1"/>
        <v>0</v>
      </c>
      <c r="N54" s="126">
        <f>SUM(M51:M54)</f>
        <v>0</v>
      </c>
      <c r="O54" s="127">
        <f>IF(COUNTIF(L51:L54,"&gt;=0"),ROUND(AVERAGEIF(L51:L54,"&gt;=0"),3),0)</f>
        <v>0</v>
      </c>
    </row>
    <row r="55" spans="1:15" ht="16" thickBot="1" x14ac:dyDescent="0.4">
      <c r="A55" s="91" t="str">
        <f t="shared" si="0"/>
        <v/>
      </c>
      <c r="B55" s="92" t="s">
        <v>115</v>
      </c>
      <c r="C55" s="92">
        <v>1</v>
      </c>
      <c r="D55" s="93"/>
      <c r="E55" s="94"/>
      <c r="F55" s="95"/>
      <c r="G55" s="96" t="str">
        <f>IF($G$6&lt;&gt;"",$G$6,"")</f>
        <v>Grund</v>
      </c>
      <c r="H55" s="130"/>
      <c r="I55" s="130"/>
      <c r="J55" s="98"/>
      <c r="K55" s="100"/>
      <c r="L55" s="131">
        <f>IF(COUNTBLANK(H55:I55)=0,AVERAGE(H55:I55),-0.000001)</f>
        <v>-9.9999999999999995E-7</v>
      </c>
      <c r="M55" s="102">
        <f t="shared" si="1"/>
        <v>0</v>
      </c>
      <c r="N55" s="102">
        <f>SUM(M55:M58)</f>
        <v>0</v>
      </c>
      <c r="O55" s="103">
        <f>IF(COUNTIF(L55:L58,"&gt;=0"),ROUND(AVERAGEIF(L55:L58,"&gt;=0"),3),0)</f>
        <v>0</v>
      </c>
    </row>
    <row r="56" spans="1:15" ht="16" thickBot="1" x14ac:dyDescent="0.4">
      <c r="A56" s="104" t="str">
        <f t="shared" si="0"/>
        <v/>
      </c>
      <c r="B56" s="47" t="s">
        <v>115</v>
      </c>
      <c r="C56" s="47">
        <v>2</v>
      </c>
      <c r="D56" s="105"/>
      <c r="E56" s="106"/>
      <c r="F56" s="107"/>
      <c r="G56" s="132" t="str">
        <f>IF($G$7&lt;&gt;"",$G$7,"")</f>
        <v>Kür</v>
      </c>
      <c r="H56" s="133"/>
      <c r="I56" s="133"/>
      <c r="J56" s="98"/>
      <c r="K56" s="98"/>
      <c r="L56" s="134">
        <f>IF(COUNTBLANK(H56:I56)=0,AVERAGE(H56:I56),-0.000001)</f>
        <v>-9.9999999999999995E-7</v>
      </c>
      <c r="M56" s="102">
        <f t="shared" si="1"/>
        <v>0</v>
      </c>
      <c r="N56" s="110">
        <f>SUM(M55:M58)</f>
        <v>0</v>
      </c>
      <c r="O56" s="111">
        <f>IF(COUNTIF(L55:L58,"&gt;=0"),ROUND(AVERAGEIF(L55:L58,"&gt;=0"),3),0)</f>
        <v>0</v>
      </c>
    </row>
    <row r="57" spans="1:15" ht="16" thickBot="1" x14ac:dyDescent="0.4">
      <c r="A57" s="112" t="str">
        <f t="shared" si="0"/>
        <v/>
      </c>
      <c r="B57" s="47" t="s">
        <v>115</v>
      </c>
      <c r="C57" s="47">
        <v>3</v>
      </c>
      <c r="D57" s="48"/>
      <c r="E57" s="106"/>
      <c r="F57" s="46"/>
      <c r="G57" s="108" t="str">
        <f>IF($G$8&lt;&gt;"",$G$8,"")</f>
        <v/>
      </c>
      <c r="H57" s="113"/>
      <c r="I57" s="113"/>
      <c r="J57" s="114"/>
      <c r="K57" s="115"/>
      <c r="L57" s="135"/>
      <c r="M57" s="102">
        <f t="shared" si="1"/>
        <v>0</v>
      </c>
      <c r="N57" s="110">
        <f>SUM(M55:M58)</f>
        <v>0</v>
      </c>
      <c r="O57" s="116">
        <f>IF(COUNTIF(L55:L58,"&gt;=0"),ROUND(AVERAGEIF(L55:L58,"&gt;=0"),3),0)</f>
        <v>0</v>
      </c>
    </row>
    <row r="58" spans="1:15" ht="16" thickBot="1" x14ac:dyDescent="0.4">
      <c r="A58" s="117" t="str">
        <f t="shared" si="0"/>
        <v/>
      </c>
      <c r="B58" s="88" t="s">
        <v>115</v>
      </c>
      <c r="C58" s="88">
        <v>4</v>
      </c>
      <c r="D58" s="118"/>
      <c r="E58" s="119"/>
      <c r="F58" s="120"/>
      <c r="G58" s="121" t="str">
        <f>IF($G$9&lt;&gt;"",$G$9,"")</f>
        <v/>
      </c>
      <c r="H58" s="122"/>
      <c r="I58" s="122"/>
      <c r="J58" s="123"/>
      <c r="K58" s="124"/>
      <c r="L58" s="125"/>
      <c r="M58" s="102">
        <f t="shared" si="1"/>
        <v>0</v>
      </c>
      <c r="N58" s="126">
        <f>SUM(M55:M58)</f>
        <v>0</v>
      </c>
      <c r="O58" s="127">
        <f>IF(COUNTIF(L55:L58,"&gt;=0"),ROUND(AVERAGEIF(L55:L58,"&gt;=0"),3),0)</f>
        <v>0</v>
      </c>
    </row>
    <row r="59" spans="1:15" ht="16" thickBot="1" x14ac:dyDescent="0.4">
      <c r="A59" s="91" t="str">
        <f t="shared" si="0"/>
        <v/>
      </c>
      <c r="B59" s="92" t="s">
        <v>115</v>
      </c>
      <c r="C59" s="92">
        <v>1</v>
      </c>
      <c r="D59" s="93"/>
      <c r="E59" s="94"/>
      <c r="F59" s="95"/>
      <c r="G59" s="96" t="str">
        <f>IF($G$6&lt;&gt;"",$G$6,"")</f>
        <v>Grund</v>
      </c>
      <c r="H59" s="130"/>
      <c r="I59" s="130"/>
      <c r="J59" s="98"/>
      <c r="K59" s="100"/>
      <c r="L59" s="131">
        <f>IF(COUNTBLANK(H59:I59)=0,AVERAGE(H59:I59),-0.000001)</f>
        <v>-9.9999999999999995E-7</v>
      </c>
      <c r="M59" s="102">
        <f t="shared" si="1"/>
        <v>0</v>
      </c>
      <c r="N59" s="102">
        <f>SUM(M59:M62)</f>
        <v>0</v>
      </c>
      <c r="O59" s="103">
        <f>IF(COUNTIF(L59:L62,"&gt;=0"),ROUND(AVERAGEIF(L59:L62,"&gt;=0"),3),0)</f>
        <v>0</v>
      </c>
    </row>
    <row r="60" spans="1:15" ht="16" thickBot="1" x14ac:dyDescent="0.4">
      <c r="A60" s="104" t="str">
        <f t="shared" si="0"/>
        <v/>
      </c>
      <c r="B60" s="47" t="s">
        <v>115</v>
      </c>
      <c r="C60" s="47">
        <v>2</v>
      </c>
      <c r="D60" s="105"/>
      <c r="E60" s="106"/>
      <c r="F60" s="107"/>
      <c r="G60" s="132" t="str">
        <f>IF($G$7&lt;&gt;"",$G$7,"")</f>
        <v>Kür</v>
      </c>
      <c r="H60" s="133"/>
      <c r="I60" s="133"/>
      <c r="J60" s="98"/>
      <c r="K60" s="98"/>
      <c r="L60" s="134">
        <f>IF(COUNTBLANK(H60:I60)=0,AVERAGE(H60:I60),-0.000001)</f>
        <v>-9.9999999999999995E-7</v>
      </c>
      <c r="M60" s="102">
        <f t="shared" si="1"/>
        <v>0</v>
      </c>
      <c r="N60" s="110">
        <f>SUM(M59:M62)</f>
        <v>0</v>
      </c>
      <c r="O60" s="111">
        <f>IF(COUNTIF(L59:L62,"&gt;=0"),ROUND(AVERAGEIF(L59:L62,"&gt;=0"),3),0)</f>
        <v>0</v>
      </c>
    </row>
    <row r="61" spans="1:15" ht="16" thickBot="1" x14ac:dyDescent="0.4">
      <c r="A61" s="112" t="str">
        <f t="shared" si="0"/>
        <v/>
      </c>
      <c r="B61" s="47" t="s">
        <v>115</v>
      </c>
      <c r="C61" s="47">
        <v>3</v>
      </c>
      <c r="D61" s="48"/>
      <c r="E61" s="106"/>
      <c r="F61" s="46"/>
      <c r="G61" s="108" t="str">
        <f>IF($G$8&lt;&gt;"",$G$8,"")</f>
        <v/>
      </c>
      <c r="H61" s="113"/>
      <c r="I61" s="113"/>
      <c r="J61" s="114"/>
      <c r="K61" s="115"/>
      <c r="L61" s="135"/>
      <c r="M61" s="102">
        <f t="shared" si="1"/>
        <v>0</v>
      </c>
      <c r="N61" s="110">
        <f>SUM(M59:M62)</f>
        <v>0</v>
      </c>
      <c r="O61" s="116">
        <f>IF(COUNTIF(L59:L62,"&gt;=0"),ROUND(AVERAGEIF(L59:L62,"&gt;=0"),3),0)</f>
        <v>0</v>
      </c>
    </row>
    <row r="62" spans="1:15" ht="16" thickBot="1" x14ac:dyDescent="0.4">
      <c r="A62" s="117" t="str">
        <f t="shared" si="0"/>
        <v/>
      </c>
      <c r="B62" s="88" t="s">
        <v>115</v>
      </c>
      <c r="C62" s="88">
        <v>4</v>
      </c>
      <c r="D62" s="118"/>
      <c r="E62" s="119"/>
      <c r="F62" s="120"/>
      <c r="G62" s="121" t="str">
        <f>IF($G$9&lt;&gt;"",$G$9,"")</f>
        <v/>
      </c>
      <c r="H62" s="122"/>
      <c r="I62" s="122"/>
      <c r="J62" s="123"/>
      <c r="K62" s="124"/>
      <c r="L62" s="125"/>
      <c r="M62" s="102">
        <f t="shared" si="1"/>
        <v>0</v>
      </c>
      <c r="N62" s="126">
        <f>SUM(M59:M62)</f>
        <v>0</v>
      </c>
      <c r="O62" s="127">
        <f>IF(COUNTIF(L59:L62,"&gt;=0"),ROUND(AVERAGEIF(L59:L62,"&gt;=0"),3),0)</f>
        <v>0</v>
      </c>
    </row>
    <row r="63" spans="1:15" ht="16" thickBot="1" x14ac:dyDescent="0.4">
      <c r="A63" s="91" t="str">
        <f t="shared" si="0"/>
        <v/>
      </c>
      <c r="B63" s="92" t="s">
        <v>115</v>
      </c>
      <c r="C63" s="92">
        <v>1</v>
      </c>
      <c r="D63" s="93"/>
      <c r="E63" s="94"/>
      <c r="F63" s="95"/>
      <c r="G63" s="96" t="str">
        <f>IF($G$6&lt;&gt;"",$G$6,"")</f>
        <v>Grund</v>
      </c>
      <c r="H63" s="130"/>
      <c r="I63" s="130"/>
      <c r="J63" s="98"/>
      <c r="K63" s="100"/>
      <c r="L63" s="131">
        <f>IF(COUNTBLANK(H63:I63)=0,AVERAGE(H63:I63),-0.000001)</f>
        <v>-9.9999999999999995E-7</v>
      </c>
      <c r="M63" s="102">
        <f t="shared" si="1"/>
        <v>0</v>
      </c>
      <c r="N63" s="102">
        <f>SUM(M63:M66)</f>
        <v>0</v>
      </c>
      <c r="O63" s="103">
        <f>IF(COUNTIF(L63:L66,"&gt;=0"),ROUND(AVERAGEIF(L63:L66,"&gt;=0"),3),0)</f>
        <v>0</v>
      </c>
    </row>
    <row r="64" spans="1:15" ht="16" thickBot="1" x14ac:dyDescent="0.4">
      <c r="A64" s="104" t="str">
        <f t="shared" si="0"/>
        <v/>
      </c>
      <c r="B64" s="47" t="s">
        <v>115</v>
      </c>
      <c r="C64" s="47">
        <v>2</v>
      </c>
      <c r="D64" s="105"/>
      <c r="E64" s="106"/>
      <c r="F64" s="107"/>
      <c r="G64" s="132" t="str">
        <f>IF($G$7&lt;&gt;"",$G$7,"")</f>
        <v>Kür</v>
      </c>
      <c r="H64" s="133"/>
      <c r="I64" s="133"/>
      <c r="J64" s="98"/>
      <c r="K64" s="98"/>
      <c r="L64" s="134">
        <f>IF(COUNTBLANK(H64:I64)=0,AVERAGE(H64:I64),-0.000001)</f>
        <v>-9.9999999999999995E-7</v>
      </c>
      <c r="M64" s="102">
        <f t="shared" si="1"/>
        <v>0</v>
      </c>
      <c r="N64" s="110">
        <f>SUM(M63:M66)</f>
        <v>0</v>
      </c>
      <c r="O64" s="111">
        <f>IF(COUNTIF(L63:L66,"&gt;=0"),ROUND(AVERAGEIF(L63:L66,"&gt;=0"),3),0)</f>
        <v>0</v>
      </c>
    </row>
    <row r="65" spans="1:15" ht="16" thickBot="1" x14ac:dyDescent="0.4">
      <c r="A65" s="112" t="str">
        <f t="shared" si="0"/>
        <v/>
      </c>
      <c r="B65" s="47" t="s">
        <v>115</v>
      </c>
      <c r="C65" s="47">
        <v>3</v>
      </c>
      <c r="D65" s="48"/>
      <c r="E65" s="106"/>
      <c r="F65" s="46"/>
      <c r="G65" s="108" t="str">
        <f>IF($G$8&lt;&gt;"",$G$8,"")</f>
        <v/>
      </c>
      <c r="H65" s="113"/>
      <c r="I65" s="113"/>
      <c r="J65" s="114"/>
      <c r="K65" s="115"/>
      <c r="L65" s="135"/>
      <c r="M65" s="102">
        <f t="shared" si="1"/>
        <v>0</v>
      </c>
      <c r="N65" s="110">
        <f>SUM(M63:M66)</f>
        <v>0</v>
      </c>
      <c r="O65" s="116">
        <f>IF(COUNTIF(L63:L66,"&gt;=0"),ROUND(AVERAGEIF(L63:L66,"&gt;=0"),3),0)</f>
        <v>0</v>
      </c>
    </row>
    <row r="66" spans="1:15" ht="16" thickBot="1" x14ac:dyDescent="0.4">
      <c r="A66" s="117" t="str">
        <f t="shared" si="0"/>
        <v/>
      </c>
      <c r="B66" s="88" t="s">
        <v>115</v>
      </c>
      <c r="C66" s="88">
        <v>4</v>
      </c>
      <c r="D66" s="118"/>
      <c r="E66" s="119"/>
      <c r="F66" s="120"/>
      <c r="G66" s="121" t="str">
        <f>IF($G$9&lt;&gt;"",$G$9,"")</f>
        <v/>
      </c>
      <c r="H66" s="122"/>
      <c r="I66" s="122"/>
      <c r="J66" s="123"/>
      <c r="K66" s="124"/>
      <c r="L66" s="125"/>
      <c r="M66" s="102">
        <f t="shared" si="1"/>
        <v>0</v>
      </c>
      <c r="N66" s="126">
        <f>SUM(M63:M66)</f>
        <v>0</v>
      </c>
      <c r="O66" s="127">
        <f>IF(COUNTIF(L63:L66,"&gt;=0"),ROUND(AVERAGEIF(L63:L66,"&gt;=0"),3),0)</f>
        <v>0</v>
      </c>
    </row>
    <row r="67" spans="1:15" ht="16" thickBot="1" x14ac:dyDescent="0.4">
      <c r="A67" s="91" t="str">
        <f t="shared" si="0"/>
        <v/>
      </c>
      <c r="B67" s="92" t="s">
        <v>115</v>
      </c>
      <c r="C67" s="92">
        <v>1</v>
      </c>
      <c r="D67" s="93"/>
      <c r="E67" s="94"/>
      <c r="F67" s="95"/>
      <c r="G67" s="96" t="str">
        <f>IF($G$6&lt;&gt;"",$G$6,"")</f>
        <v>Grund</v>
      </c>
      <c r="H67" s="130"/>
      <c r="I67" s="130"/>
      <c r="J67" s="98"/>
      <c r="K67" s="100"/>
      <c r="L67" s="131">
        <f>IF(COUNTBLANK(H67:I67)=0,AVERAGE(H67:I67),-0.000001)</f>
        <v>-9.9999999999999995E-7</v>
      </c>
      <c r="M67" s="102">
        <f t="shared" si="1"/>
        <v>0</v>
      </c>
      <c r="N67" s="102">
        <f>SUM(M67:M70)</f>
        <v>0</v>
      </c>
      <c r="O67" s="103">
        <f>IF(COUNTIF(L67:L70,"&gt;=0"),ROUND(AVERAGEIF(L67:L70,"&gt;=0"),3),0)</f>
        <v>0</v>
      </c>
    </row>
    <row r="68" spans="1:15" ht="16" thickBot="1" x14ac:dyDescent="0.4">
      <c r="A68" s="104" t="str">
        <f t="shared" si="0"/>
        <v/>
      </c>
      <c r="B68" s="47" t="s">
        <v>115</v>
      </c>
      <c r="C68" s="47">
        <v>2</v>
      </c>
      <c r="D68" s="105"/>
      <c r="E68" s="106"/>
      <c r="F68" s="107"/>
      <c r="G68" s="132" t="str">
        <f>IF($G$7&lt;&gt;"",$G$7,"")</f>
        <v>Kür</v>
      </c>
      <c r="H68" s="133"/>
      <c r="I68" s="133"/>
      <c r="J68" s="98"/>
      <c r="K68" s="98"/>
      <c r="L68" s="134">
        <f>IF(COUNTBLANK(H68:I68)=0,AVERAGE(H68:I68),-0.000001)</f>
        <v>-9.9999999999999995E-7</v>
      </c>
      <c r="M68" s="102">
        <f t="shared" si="1"/>
        <v>0</v>
      </c>
      <c r="N68" s="110">
        <f>SUM(M67:M70)</f>
        <v>0</v>
      </c>
      <c r="O68" s="111">
        <f>IF(COUNTIF(L67:L70,"&gt;=0"),ROUND(AVERAGEIF(L67:L70,"&gt;=0"),3),0)</f>
        <v>0</v>
      </c>
    </row>
    <row r="69" spans="1:15" ht="16" thickBot="1" x14ac:dyDescent="0.4">
      <c r="A69" s="112" t="str">
        <f t="shared" si="0"/>
        <v/>
      </c>
      <c r="B69" s="47" t="s">
        <v>115</v>
      </c>
      <c r="C69" s="47">
        <v>3</v>
      </c>
      <c r="D69" s="48"/>
      <c r="E69" s="106"/>
      <c r="F69" s="46"/>
      <c r="G69" s="108" t="str">
        <f>IF($G$8&lt;&gt;"",$G$8,"")</f>
        <v/>
      </c>
      <c r="H69" s="113"/>
      <c r="I69" s="113"/>
      <c r="J69" s="114"/>
      <c r="K69" s="115"/>
      <c r="L69" s="135"/>
      <c r="M69" s="102">
        <f t="shared" si="1"/>
        <v>0</v>
      </c>
      <c r="N69" s="110">
        <f>SUM(M67:M70)</f>
        <v>0</v>
      </c>
      <c r="O69" s="116">
        <f>IF(COUNTIF(L67:L70,"&gt;=0"),ROUND(AVERAGEIF(L67:L70,"&gt;=0"),3),0)</f>
        <v>0</v>
      </c>
    </row>
    <row r="70" spans="1:15" ht="16" thickBot="1" x14ac:dyDescent="0.4">
      <c r="A70" s="117" t="str">
        <f t="shared" si="0"/>
        <v/>
      </c>
      <c r="B70" s="88" t="s">
        <v>115</v>
      </c>
      <c r="C70" s="88">
        <v>4</v>
      </c>
      <c r="D70" s="118"/>
      <c r="E70" s="119"/>
      <c r="F70" s="120"/>
      <c r="G70" s="121" t="str">
        <f>IF($G$9&lt;&gt;"",$G$9,"")</f>
        <v/>
      </c>
      <c r="H70" s="122"/>
      <c r="I70" s="122"/>
      <c r="J70" s="123"/>
      <c r="K70" s="124"/>
      <c r="L70" s="125"/>
      <c r="M70" s="102">
        <f t="shared" si="1"/>
        <v>0</v>
      </c>
      <c r="N70" s="126">
        <f>SUM(M67:M70)</f>
        <v>0</v>
      </c>
      <c r="O70" s="127">
        <f>IF(COUNTIF(L67:L70,"&gt;=0"),ROUND(AVERAGEIF(L67:L70,"&gt;=0"),3),0)</f>
        <v>0</v>
      </c>
    </row>
    <row r="71" spans="1:15" ht="16" thickBot="1" x14ac:dyDescent="0.4">
      <c r="A71" s="91" t="str">
        <f t="shared" ref="A71:A74" si="2">IF(O71=0,"",_xlfn.FLOOR.MATH(RANK(N71,$N$11:$N$131)/4+1+SUMPRODUCT(-(-($N$11:$N$131=N71)),-(-(O71&lt;$O$11:$O$131)))/4))</f>
        <v/>
      </c>
      <c r="B71" s="92" t="s">
        <v>115</v>
      </c>
      <c r="C71" s="92">
        <v>1</v>
      </c>
      <c r="D71" s="93"/>
      <c r="E71" s="94"/>
      <c r="F71" s="95"/>
      <c r="G71" s="96" t="str">
        <f>IF($G$6&lt;&gt;"",$G$6,"")</f>
        <v>Grund</v>
      </c>
      <c r="H71" s="130"/>
      <c r="I71" s="130"/>
      <c r="J71" s="98"/>
      <c r="K71" s="100"/>
      <c r="L71" s="131">
        <f>IF(COUNTBLANK(H71:I71)=0,AVERAGE(H71:I71),-0.000001)</f>
        <v>-9.9999999999999995E-7</v>
      </c>
      <c r="M71" s="102">
        <f t="shared" ref="M71:M74" si="3">IF(COUNTBLANK(H71:K71)=0,1,0)</f>
        <v>0</v>
      </c>
      <c r="N71" s="102">
        <f>SUM(M71:M74)</f>
        <v>0</v>
      </c>
      <c r="O71" s="103">
        <f>IF(COUNTIF(L71:L74,"&gt;=0"),ROUND(AVERAGEIF(L71:L74,"&gt;=0"),3),0)</f>
        <v>0</v>
      </c>
    </row>
    <row r="72" spans="1:15" ht="16" thickBot="1" x14ac:dyDescent="0.4">
      <c r="A72" s="104" t="str">
        <f t="shared" si="2"/>
        <v/>
      </c>
      <c r="B72" s="47" t="s">
        <v>115</v>
      </c>
      <c r="C72" s="47">
        <v>2</v>
      </c>
      <c r="D72" s="105"/>
      <c r="E72" s="106"/>
      <c r="F72" s="107"/>
      <c r="G72" s="132" t="str">
        <f>IF($G$7&lt;&gt;"",$G$7,"")</f>
        <v>Kür</v>
      </c>
      <c r="H72" s="133"/>
      <c r="I72" s="133"/>
      <c r="J72" s="98"/>
      <c r="K72" s="98"/>
      <c r="L72" s="134">
        <f>IF(COUNTBLANK(H72:I72)=0,AVERAGE(H72:I72),-0.000001)</f>
        <v>-9.9999999999999995E-7</v>
      </c>
      <c r="M72" s="102">
        <f t="shared" si="3"/>
        <v>0</v>
      </c>
      <c r="N72" s="110">
        <f>SUM(M71:M74)</f>
        <v>0</v>
      </c>
      <c r="O72" s="111">
        <f>IF(COUNTIF(L71:L74,"&gt;=0"),ROUND(AVERAGEIF(L71:L74,"&gt;=0"),3),0)</f>
        <v>0</v>
      </c>
    </row>
    <row r="73" spans="1:15" ht="16" thickBot="1" x14ac:dyDescent="0.4">
      <c r="A73" s="112" t="str">
        <f t="shared" si="2"/>
        <v/>
      </c>
      <c r="B73" s="47" t="s">
        <v>115</v>
      </c>
      <c r="C73" s="47">
        <v>3</v>
      </c>
      <c r="D73" s="48"/>
      <c r="E73" s="106"/>
      <c r="F73" s="46"/>
      <c r="G73" s="108" t="str">
        <f>IF($G$8&lt;&gt;"",$G$8,"")</f>
        <v/>
      </c>
      <c r="H73" s="113"/>
      <c r="I73" s="113"/>
      <c r="J73" s="114"/>
      <c r="K73" s="115"/>
      <c r="L73" s="135"/>
      <c r="M73" s="102">
        <f t="shared" si="3"/>
        <v>0</v>
      </c>
      <c r="N73" s="110">
        <f>SUM(M71:M74)</f>
        <v>0</v>
      </c>
      <c r="O73" s="116">
        <f>IF(COUNTIF(L71:L74,"&gt;=0"),ROUND(AVERAGEIF(L71:L74,"&gt;=0"),3),0)</f>
        <v>0</v>
      </c>
    </row>
    <row r="74" spans="1:15" ht="16" thickBot="1" x14ac:dyDescent="0.4">
      <c r="A74" s="117" t="str">
        <f t="shared" si="2"/>
        <v/>
      </c>
      <c r="B74" s="88" t="s">
        <v>115</v>
      </c>
      <c r="C74" s="88">
        <v>4</v>
      </c>
      <c r="D74" s="118"/>
      <c r="E74" s="119"/>
      <c r="F74" s="120"/>
      <c r="G74" s="121" t="str">
        <f>IF($G$9&lt;&gt;"",$G$9,"")</f>
        <v/>
      </c>
      <c r="H74" s="122"/>
      <c r="I74" s="122"/>
      <c r="J74" s="123"/>
      <c r="K74" s="124"/>
      <c r="L74" s="125"/>
      <c r="M74" s="102">
        <f t="shared" si="3"/>
        <v>0</v>
      </c>
      <c r="N74" s="126">
        <f>SUM(M71:M74)</f>
        <v>0</v>
      </c>
      <c r="O74" s="127">
        <f>IF(COUNTIF(L71:L74,"&gt;=0"),ROUND(AVERAGEIF(L71:L74,"&gt;=0"),3),0)</f>
        <v>0</v>
      </c>
    </row>
  </sheetData>
  <sheetProtection sheet="1" scenarios="1" insertRows="0" deleteRows="0"/>
  <mergeCells count="3">
    <mergeCell ref="B1:C1"/>
    <mergeCell ref="B2:C2"/>
    <mergeCell ref="B3:C3"/>
  </mergeCells>
  <conditionalFormatting sqref="H11:I74">
    <cfRule type="expression" priority="11" stopIfTrue="1">
      <formula>COUNTBLANK($G11)=1</formula>
    </cfRule>
    <cfRule type="containsBlanks" dxfId="95" priority="15">
      <formula>LEN(TRIM(H11))=0</formula>
    </cfRule>
  </conditionalFormatting>
  <conditionalFormatting sqref="J11:J12">
    <cfRule type="expression" dxfId="94" priority="195">
      <formula>COUNTBLANK(F11:F11)=0</formula>
    </cfRule>
  </conditionalFormatting>
  <conditionalFormatting sqref="J13:J14">
    <cfRule type="containsBlanks" dxfId="93" priority="199">
      <formula>LEN(TRIM(J13))=0</formula>
    </cfRule>
    <cfRule type="expression" priority="197" stopIfTrue="1">
      <formula>COUNTBLANK($G13)=1</formula>
    </cfRule>
  </conditionalFormatting>
  <conditionalFormatting sqref="J15:J16">
    <cfRule type="expression" dxfId="92" priority="189">
      <formula>COUNTBLANK(F15:F15)=0</formula>
    </cfRule>
  </conditionalFormatting>
  <conditionalFormatting sqref="J17:J18">
    <cfRule type="containsBlanks" dxfId="91" priority="193">
      <formula>LEN(TRIM(J17))=0</formula>
    </cfRule>
    <cfRule type="expression" priority="191" stopIfTrue="1">
      <formula>COUNTBLANK($G17)=1</formula>
    </cfRule>
  </conditionalFormatting>
  <conditionalFormatting sqref="J19:J20">
    <cfRule type="expression" dxfId="90" priority="175">
      <formula>COUNTBLANK(F19:F19)=0</formula>
    </cfRule>
  </conditionalFormatting>
  <conditionalFormatting sqref="J21:J22">
    <cfRule type="containsBlanks" dxfId="89" priority="179">
      <formula>LEN(TRIM(J21))=0</formula>
    </cfRule>
    <cfRule type="expression" priority="177" stopIfTrue="1">
      <formula>COUNTBLANK($G21)=1</formula>
    </cfRule>
  </conditionalFormatting>
  <conditionalFormatting sqref="J23:J24">
    <cfRule type="expression" dxfId="88" priority="169">
      <formula>COUNTBLANK(F23:F23)=0</formula>
    </cfRule>
  </conditionalFormatting>
  <conditionalFormatting sqref="J25:J26">
    <cfRule type="containsBlanks" dxfId="87" priority="173">
      <formula>LEN(TRIM(J25))=0</formula>
    </cfRule>
    <cfRule type="expression" priority="171" stopIfTrue="1">
      <formula>COUNTBLANK($G25)=1</formula>
    </cfRule>
  </conditionalFormatting>
  <conditionalFormatting sqref="J27:J28">
    <cfRule type="expression" dxfId="86" priority="155">
      <formula>COUNTBLANK(F27:F27)=0</formula>
    </cfRule>
  </conditionalFormatting>
  <conditionalFormatting sqref="J29:J30">
    <cfRule type="expression" priority="157" stopIfTrue="1">
      <formula>COUNTBLANK($G29)=1</formula>
    </cfRule>
    <cfRule type="containsBlanks" dxfId="85" priority="159">
      <formula>LEN(TRIM(J29))=0</formula>
    </cfRule>
  </conditionalFormatting>
  <conditionalFormatting sqref="J31:J32">
    <cfRule type="expression" dxfId="84" priority="149">
      <formula>COUNTBLANK(F31:F31)=0</formula>
    </cfRule>
  </conditionalFormatting>
  <conditionalFormatting sqref="J33:J34">
    <cfRule type="containsBlanks" dxfId="83" priority="153">
      <formula>LEN(TRIM(J33))=0</formula>
    </cfRule>
    <cfRule type="expression" priority="151" stopIfTrue="1">
      <formula>COUNTBLANK($G33)=1</formula>
    </cfRule>
  </conditionalFormatting>
  <conditionalFormatting sqref="J35:J36">
    <cfRule type="expression" dxfId="82" priority="135">
      <formula>COUNTBLANK(F35:F35)=0</formula>
    </cfRule>
  </conditionalFormatting>
  <conditionalFormatting sqref="J37:J38">
    <cfRule type="containsBlanks" dxfId="81" priority="139">
      <formula>LEN(TRIM(J37))=0</formula>
    </cfRule>
    <cfRule type="expression" priority="137" stopIfTrue="1">
      <formula>COUNTBLANK($G37)=1</formula>
    </cfRule>
  </conditionalFormatting>
  <conditionalFormatting sqref="J39:J40">
    <cfRule type="expression" dxfId="80" priority="129">
      <formula>COUNTBLANK(F39:F39)=0</formula>
    </cfRule>
  </conditionalFormatting>
  <conditionalFormatting sqref="J41:J42">
    <cfRule type="containsBlanks" dxfId="79" priority="133">
      <formula>LEN(TRIM(J41))=0</formula>
    </cfRule>
    <cfRule type="expression" priority="131" stopIfTrue="1">
      <formula>COUNTBLANK($G41)=1</formula>
    </cfRule>
  </conditionalFormatting>
  <conditionalFormatting sqref="J43:J44">
    <cfRule type="expression" dxfId="78" priority="115">
      <formula>COUNTBLANK(F43:F43)=0</formula>
    </cfRule>
  </conditionalFormatting>
  <conditionalFormatting sqref="J45:J46">
    <cfRule type="containsBlanks" dxfId="77" priority="119">
      <formula>LEN(TRIM(J45))=0</formula>
    </cfRule>
    <cfRule type="expression" priority="117" stopIfTrue="1">
      <formula>COUNTBLANK($G45)=1</formula>
    </cfRule>
  </conditionalFormatting>
  <conditionalFormatting sqref="J47:J48">
    <cfRule type="expression" dxfId="76" priority="109">
      <formula>COUNTBLANK(F47:F47)=0</formula>
    </cfRule>
  </conditionalFormatting>
  <conditionalFormatting sqref="J49:J50">
    <cfRule type="containsBlanks" dxfId="75" priority="113">
      <formula>LEN(TRIM(J49))=0</formula>
    </cfRule>
    <cfRule type="expression" priority="111" stopIfTrue="1">
      <formula>COUNTBLANK($G49)=1</formula>
    </cfRule>
  </conditionalFormatting>
  <conditionalFormatting sqref="J51:J52">
    <cfRule type="expression" dxfId="74" priority="95">
      <formula>COUNTBLANK(F51:F51)=0</formula>
    </cfRule>
  </conditionalFormatting>
  <conditionalFormatting sqref="J53:J54">
    <cfRule type="containsBlanks" dxfId="73" priority="99">
      <formula>LEN(TRIM(J53))=0</formula>
    </cfRule>
    <cfRule type="expression" priority="97" stopIfTrue="1">
      <formula>COUNTBLANK($G53)=1</formula>
    </cfRule>
  </conditionalFormatting>
  <conditionalFormatting sqref="J55:J56">
    <cfRule type="expression" dxfId="72" priority="69">
      <formula>COUNTBLANK(F55:F55)=0</formula>
    </cfRule>
  </conditionalFormatting>
  <conditionalFormatting sqref="J57:J58">
    <cfRule type="containsBlanks" dxfId="71" priority="73">
      <formula>LEN(TRIM(J57))=0</formula>
    </cfRule>
    <cfRule type="expression" priority="71" stopIfTrue="1">
      <formula>COUNTBLANK($G57)=1</formula>
    </cfRule>
  </conditionalFormatting>
  <conditionalFormatting sqref="J59:J60">
    <cfRule type="expression" dxfId="70" priority="59">
      <formula>COUNTBLANK(F59:F59)=0</formula>
    </cfRule>
  </conditionalFormatting>
  <conditionalFormatting sqref="J61:J62">
    <cfRule type="expression" priority="61" stopIfTrue="1">
      <formula>COUNTBLANK($G61)=1</formula>
    </cfRule>
    <cfRule type="containsBlanks" dxfId="69" priority="63">
      <formula>LEN(TRIM(J61))=0</formula>
    </cfRule>
  </conditionalFormatting>
  <conditionalFormatting sqref="J63:J64">
    <cfRule type="expression" dxfId="68" priority="33">
      <formula>COUNTBLANK(F63:F63)=0</formula>
    </cfRule>
  </conditionalFormatting>
  <conditionalFormatting sqref="J65:J66">
    <cfRule type="expression" priority="35" stopIfTrue="1">
      <formula>COUNTBLANK($G65)=1</formula>
    </cfRule>
    <cfRule type="containsBlanks" dxfId="67" priority="37">
      <formula>LEN(TRIM(J65))=0</formula>
    </cfRule>
  </conditionalFormatting>
  <conditionalFormatting sqref="J67:J68">
    <cfRule type="expression" dxfId="66" priority="23">
      <formula>COUNTBLANK(F67:F67)=0</formula>
    </cfRule>
  </conditionalFormatting>
  <conditionalFormatting sqref="J69:J70">
    <cfRule type="containsBlanks" dxfId="65" priority="27">
      <formula>LEN(TRIM(J69))=0</formula>
    </cfRule>
    <cfRule type="expression" priority="25" stopIfTrue="1">
      <formula>COUNTBLANK($G69)=1</formula>
    </cfRule>
  </conditionalFormatting>
  <conditionalFormatting sqref="J71:J72">
    <cfRule type="expression" dxfId="64" priority="5">
      <formula>COUNTBLANK(F71:F71)=0</formula>
    </cfRule>
  </conditionalFormatting>
  <conditionalFormatting sqref="J73:J74">
    <cfRule type="expression" priority="7" stopIfTrue="1">
      <formula>COUNTBLANK($G73)=1</formula>
    </cfRule>
    <cfRule type="containsBlanks" dxfId="63" priority="9">
      <formula>LEN(TRIM(J73))=0</formula>
    </cfRule>
  </conditionalFormatting>
  <conditionalFormatting sqref="K11:K12">
    <cfRule type="expression" dxfId="62" priority="183">
      <formula>COUNTBLANK(G11:G11)=0</formula>
    </cfRule>
  </conditionalFormatting>
  <conditionalFormatting sqref="K13:K14">
    <cfRule type="expression" dxfId="61" priority="187">
      <formula>COUNTBLANK($G13)=0</formula>
    </cfRule>
  </conditionalFormatting>
  <conditionalFormatting sqref="K15:K16">
    <cfRule type="expression" dxfId="60" priority="181">
      <formula>COUNTBLANK(G15:G15)=0</formula>
    </cfRule>
  </conditionalFormatting>
  <conditionalFormatting sqref="K17:K18">
    <cfRule type="expression" dxfId="59" priority="185">
      <formula>COUNTBLANK($G17)=0</formula>
    </cfRule>
  </conditionalFormatting>
  <conditionalFormatting sqref="K19:K20">
    <cfRule type="expression" dxfId="58" priority="163">
      <formula>COUNTBLANK(G19:G19)=0</formula>
    </cfRule>
  </conditionalFormatting>
  <conditionalFormatting sqref="K21:K22">
    <cfRule type="expression" dxfId="57" priority="167">
      <formula>COUNTBLANK($G21)=0</formula>
    </cfRule>
  </conditionalFormatting>
  <conditionalFormatting sqref="K23:K24">
    <cfRule type="expression" dxfId="56" priority="161">
      <formula>COUNTBLANK(G23:G23)=0</formula>
    </cfRule>
  </conditionalFormatting>
  <conditionalFormatting sqref="K25:K26">
    <cfRule type="expression" dxfId="55" priority="165">
      <formula>COUNTBLANK($G25)=0</formula>
    </cfRule>
  </conditionalFormatting>
  <conditionalFormatting sqref="K27:K28">
    <cfRule type="expression" dxfId="54" priority="143">
      <formula>COUNTBLANK(G27:G27)=0</formula>
    </cfRule>
  </conditionalFormatting>
  <conditionalFormatting sqref="K29:K30">
    <cfRule type="expression" dxfId="53" priority="147">
      <formula>COUNTBLANK($G29)=0</formula>
    </cfRule>
  </conditionalFormatting>
  <conditionalFormatting sqref="K31:K32">
    <cfRule type="expression" dxfId="52" priority="141">
      <formula>COUNTBLANK(G31:G31)=0</formula>
    </cfRule>
  </conditionalFormatting>
  <conditionalFormatting sqref="K33:K34">
    <cfRule type="expression" dxfId="51" priority="145">
      <formula>COUNTBLANK($G33)=0</formula>
    </cfRule>
  </conditionalFormatting>
  <conditionalFormatting sqref="K35:K36">
    <cfRule type="expression" dxfId="50" priority="123">
      <formula>COUNTBLANK(G35:G35)=0</formula>
    </cfRule>
  </conditionalFormatting>
  <conditionalFormatting sqref="K37:K38">
    <cfRule type="expression" dxfId="49" priority="127">
      <formula>COUNTBLANK($G37)=0</formula>
    </cfRule>
  </conditionalFormatting>
  <conditionalFormatting sqref="K39:K40">
    <cfRule type="expression" dxfId="48" priority="121">
      <formula>COUNTBLANK(G39:G39)=0</formula>
    </cfRule>
  </conditionalFormatting>
  <conditionalFormatting sqref="K41:K42">
    <cfRule type="expression" dxfId="47" priority="125">
      <formula>COUNTBLANK($G41)=0</formula>
    </cfRule>
  </conditionalFormatting>
  <conditionalFormatting sqref="K43:K44">
    <cfRule type="expression" dxfId="46" priority="103">
      <formula>COUNTBLANK(G43:G43)=0</formula>
    </cfRule>
  </conditionalFormatting>
  <conditionalFormatting sqref="K45:K46">
    <cfRule type="expression" dxfId="45" priority="107">
      <formula>COUNTBLANK($G45)=0</formula>
    </cfRule>
  </conditionalFormatting>
  <conditionalFormatting sqref="K47:K48">
    <cfRule type="expression" dxfId="44" priority="101">
      <formula>COUNTBLANK(G47:G47)=0</formula>
    </cfRule>
  </conditionalFormatting>
  <conditionalFormatting sqref="K49:K50">
    <cfRule type="expression" dxfId="43" priority="105">
      <formula>COUNTBLANK($G49)=0</formula>
    </cfRule>
  </conditionalFormatting>
  <conditionalFormatting sqref="K51:K52">
    <cfRule type="expression" dxfId="42" priority="91">
      <formula>COUNTBLANK(G51:G51)=0</formula>
    </cfRule>
  </conditionalFormatting>
  <conditionalFormatting sqref="K53:K54">
    <cfRule type="expression" dxfId="41" priority="93">
      <formula>COUNTBLANK($G53)=0</formula>
    </cfRule>
  </conditionalFormatting>
  <conditionalFormatting sqref="K55:K56">
    <cfRule type="expression" dxfId="40" priority="65">
      <formula>COUNTBLANK(G55:G55)=0</formula>
    </cfRule>
  </conditionalFormatting>
  <conditionalFormatting sqref="K57:K58">
    <cfRule type="expression" dxfId="39" priority="67">
      <formula>COUNTBLANK($G57)=0</formula>
    </cfRule>
  </conditionalFormatting>
  <conditionalFormatting sqref="K59:K60">
    <cfRule type="expression" dxfId="38" priority="55">
      <formula>COUNTBLANK(G59:G59)=0</formula>
    </cfRule>
  </conditionalFormatting>
  <conditionalFormatting sqref="K61:K62">
    <cfRule type="expression" dxfId="37" priority="57">
      <formula>COUNTBLANK($G61)=0</formula>
    </cfRule>
  </conditionalFormatting>
  <conditionalFormatting sqref="K63:K64">
    <cfRule type="expression" dxfId="36" priority="29">
      <formula>COUNTBLANK(G63:G63)=0</formula>
    </cfRule>
  </conditionalFormatting>
  <conditionalFormatting sqref="K65:K66">
    <cfRule type="expression" dxfId="35" priority="31">
      <formula>COUNTBLANK($G65)=0</formula>
    </cfRule>
  </conditionalFormatting>
  <conditionalFormatting sqref="K67:K68">
    <cfRule type="expression" dxfId="34" priority="19">
      <formula>COUNTBLANK(G67:G67)=0</formula>
    </cfRule>
  </conditionalFormatting>
  <conditionalFormatting sqref="K69:K70">
    <cfRule type="expression" dxfId="33" priority="21">
      <formula>COUNTBLANK($G69)=0</formula>
    </cfRule>
  </conditionalFormatting>
  <conditionalFormatting sqref="K71:K72">
    <cfRule type="expression" dxfId="32" priority="1">
      <formula>COUNTBLANK(G71:G71)=0</formula>
    </cfRule>
  </conditionalFormatting>
  <conditionalFormatting sqref="K73:K74">
    <cfRule type="expression" dxfId="31" priority="3">
      <formula>COUNTBLANK($G73)=0</formula>
    </cfRule>
  </conditionalFormatting>
  <dataValidations disablePrompts="1" count="2">
    <dataValidation type="decimal" allowBlank="1" showInputMessage="1" showErrorMessage="1" errorTitle="Illegal input value" error="Please enter a value between 0 and 10" sqref="H11:N74" xr:uid="{00000000-0002-0000-0400-000000000000}">
      <formula1>-0.000001</formula1>
      <formula2>10</formula2>
    </dataValidation>
    <dataValidation type="decimal" allowBlank="1" showInputMessage="1" showErrorMessage="1" sqref="O40:O42 O60:O62 O68:O70 O64:O66 O56:O58 O44:O46 O52:O54 O12:O14 O16:O18 O48:O50 O20:O22 O24:O26 O28:O30 O32:O34 O36:O38 O72:O74" xr:uid="{00000000-0002-0000-0400-000001000000}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&amp;C&amp;"-,Fet"&amp;22Skrittklass lag&amp;RVer.2019-06-01</oddHeader>
    <oddFooter xml:space="preserve">&amp;LGrund och Kür
A: 
B: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0"/>
  <sheetViews>
    <sheetView view="pageLayout" zoomScale="70" zoomScaleNormal="100" zoomScalePageLayoutView="70" workbookViewId="0">
      <selection activeCell="D1" sqref="D1"/>
    </sheetView>
  </sheetViews>
  <sheetFormatPr defaultColWidth="11.453125" defaultRowHeight="15.5" x14ac:dyDescent="0.35"/>
  <cols>
    <col min="1" max="1" width="11.453125" style="128" customWidth="1"/>
    <col min="2" max="3" width="11.453125" style="128" hidden="1" customWidth="1"/>
    <col min="4" max="4" width="27.54296875" style="129" customWidth="1"/>
    <col min="5" max="5" width="7.1796875" style="128" customWidth="1"/>
    <col min="6" max="6" width="28.26953125" style="128" customWidth="1"/>
    <col min="7" max="12" width="11.453125" style="128" customWidth="1"/>
    <col min="13" max="14" width="11.453125" style="128" hidden="1" customWidth="1"/>
    <col min="15" max="15" width="36.81640625" style="128" customWidth="1"/>
    <col min="16" max="87" width="11.453125" style="41" customWidth="1"/>
    <col min="88" max="16384" width="11.453125" style="41"/>
  </cols>
  <sheetData>
    <row r="1" spans="1:15" x14ac:dyDescent="0.35">
      <c r="A1" s="44" t="s">
        <v>102</v>
      </c>
      <c r="B1" s="249"/>
      <c r="C1" s="249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35">
      <c r="A2" s="44" t="s">
        <v>103</v>
      </c>
      <c r="B2" s="250"/>
      <c r="C2" s="250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35">
      <c r="A3" s="44" t="s">
        <v>104</v>
      </c>
      <c r="B3" s="249"/>
      <c r="C3" s="249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6" thickBot="1" x14ac:dyDescent="0.4">
      <c r="A4" s="47"/>
      <c r="B4" s="47"/>
      <c r="C4" s="47"/>
      <c r="D4" s="48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x14ac:dyDescent="0.35">
      <c r="A5" s="49"/>
      <c r="B5" s="50"/>
      <c r="C5" s="50"/>
      <c r="D5" s="51"/>
      <c r="E5" s="52"/>
      <c r="F5" s="53"/>
      <c r="G5" s="54"/>
      <c r="H5" s="55" t="s">
        <v>105</v>
      </c>
      <c r="I5" s="54" t="s">
        <v>106</v>
      </c>
      <c r="J5" s="54" t="s">
        <v>107</v>
      </c>
      <c r="K5" s="54" t="s">
        <v>108</v>
      </c>
      <c r="L5" s="56"/>
      <c r="M5" s="57"/>
      <c r="N5" s="57"/>
      <c r="O5" s="58"/>
    </row>
    <row r="6" spans="1:15" x14ac:dyDescent="0.35">
      <c r="A6" s="59" t="s">
        <v>109</v>
      </c>
      <c r="B6" s="60"/>
      <c r="C6" s="60"/>
      <c r="D6" s="60" t="s">
        <v>110</v>
      </c>
      <c r="E6" s="61"/>
      <c r="F6" s="62" t="s">
        <v>111</v>
      </c>
      <c r="G6" s="63" t="s">
        <v>29</v>
      </c>
      <c r="H6" s="63" t="s">
        <v>29</v>
      </c>
      <c r="I6" s="63" t="s">
        <v>29</v>
      </c>
      <c r="J6" s="63" t="s">
        <v>29</v>
      </c>
      <c r="K6" s="64"/>
      <c r="L6" s="65" t="s">
        <v>112</v>
      </c>
      <c r="M6" s="66"/>
      <c r="N6" s="66"/>
      <c r="O6" s="67"/>
    </row>
    <row r="7" spans="1:15" x14ac:dyDescent="0.35">
      <c r="A7" s="68"/>
      <c r="B7" s="69"/>
      <c r="C7" s="69"/>
      <c r="D7" s="70" t="s">
        <v>113</v>
      </c>
      <c r="E7" s="71"/>
      <c r="F7" s="62" t="s">
        <v>3</v>
      </c>
      <c r="G7" s="64" t="s">
        <v>50</v>
      </c>
      <c r="H7" s="64" t="s">
        <v>50</v>
      </c>
      <c r="I7" s="64" t="s">
        <v>50</v>
      </c>
      <c r="J7" s="64" t="s">
        <v>50</v>
      </c>
      <c r="K7" s="64"/>
      <c r="L7" s="65" t="s">
        <v>114</v>
      </c>
      <c r="M7" s="66"/>
      <c r="N7" s="66"/>
      <c r="O7" s="67" t="s">
        <v>112</v>
      </c>
    </row>
    <row r="8" spans="1:15" x14ac:dyDescent="0.35">
      <c r="A8" s="68"/>
      <c r="B8" s="69"/>
      <c r="C8" s="69"/>
      <c r="D8" s="60"/>
      <c r="E8" s="71"/>
      <c r="F8" s="72"/>
      <c r="G8" s="73"/>
      <c r="H8" s="64"/>
      <c r="I8" s="64"/>
      <c r="J8" s="64"/>
      <c r="K8" s="64"/>
      <c r="L8" s="65"/>
      <c r="M8" s="66"/>
      <c r="N8" s="66"/>
      <c r="O8" s="67"/>
    </row>
    <row r="9" spans="1:15" ht="16" thickBot="1" x14ac:dyDescent="0.4">
      <c r="A9" s="74"/>
      <c r="B9" s="75"/>
      <c r="C9" s="75"/>
      <c r="D9" s="76"/>
      <c r="E9" s="77"/>
      <c r="F9" s="78"/>
      <c r="G9" s="79"/>
      <c r="H9" s="79"/>
      <c r="I9" s="79"/>
      <c r="J9" s="79"/>
      <c r="K9" s="79"/>
      <c r="L9" s="80"/>
      <c r="M9" s="81"/>
      <c r="N9" s="81"/>
      <c r="O9" s="82"/>
    </row>
    <row r="10" spans="1:15" ht="16" thickBot="1" x14ac:dyDescent="0.4">
      <c r="A10" s="83"/>
      <c r="B10" s="84"/>
      <c r="C10" s="84"/>
      <c r="D10" s="85"/>
      <c r="E10" s="86"/>
      <c r="F10" s="87"/>
      <c r="G10" s="88"/>
      <c r="H10" s="88"/>
      <c r="I10" s="88"/>
      <c r="J10" s="88"/>
      <c r="K10" s="88"/>
      <c r="L10" s="89"/>
      <c r="M10" s="89"/>
      <c r="N10" s="89"/>
      <c r="O10" s="90"/>
    </row>
    <row r="11" spans="1:15" ht="16" thickBot="1" x14ac:dyDescent="0.4">
      <c r="A11" s="91" t="str">
        <f t="shared" ref="A11:A70" si="0">IF(O11=0,"",_xlfn.FLOOR.MATH(RANK(N11,$N$11:$N$131)/4+1+SUMPRODUCT(-(-($N$11:$N$131=N11)),-(-(O11&lt;$O$11:$O$131)))/4))</f>
        <v/>
      </c>
      <c r="B11" s="92" t="s">
        <v>115</v>
      </c>
      <c r="C11" s="92">
        <v>1</v>
      </c>
      <c r="D11" s="93"/>
      <c r="E11" s="94"/>
      <c r="F11" s="95"/>
      <c r="G11" s="96" t="str">
        <f>IF($G$6&lt;&gt;"",$G$6,"")</f>
        <v>Grund</v>
      </c>
      <c r="H11" s="130"/>
      <c r="I11" s="130"/>
      <c r="J11" s="130"/>
      <c r="K11" s="100"/>
      <c r="L11" s="131">
        <f>IF(COUNTBLANK(H11:J11)=0,AVERAGE(H11:J11),-0.000001)</f>
        <v>-9.9999999999999995E-7</v>
      </c>
      <c r="M11" s="102">
        <f t="shared" ref="M11:M70" si="1">IF(COUNTBLANK(H11:K11)=0,1,0)</f>
        <v>0</v>
      </c>
      <c r="N11" s="102">
        <f>SUM(M11:M14)</f>
        <v>0</v>
      </c>
      <c r="O11" s="103">
        <f>IF(COUNTIF(L11:L14,"&gt;=0"),ROUND(AVERAGEIF(L11:L14,"&gt;=0"),3),0)</f>
        <v>0</v>
      </c>
    </row>
    <row r="12" spans="1:15" ht="16" thickBot="1" x14ac:dyDescent="0.4">
      <c r="A12" s="104" t="str">
        <f t="shared" si="0"/>
        <v/>
      </c>
      <c r="B12" s="47" t="s">
        <v>115</v>
      </c>
      <c r="C12" s="47">
        <v>2</v>
      </c>
      <c r="D12" s="105"/>
      <c r="E12" s="106"/>
      <c r="F12" s="107"/>
      <c r="G12" s="132" t="str">
        <f>IF($G$7&lt;&gt;"",$G$7,"")</f>
        <v>Kür</v>
      </c>
      <c r="H12" s="133"/>
      <c r="I12" s="133"/>
      <c r="J12" s="133"/>
      <c r="K12" s="98"/>
      <c r="L12" s="131">
        <f>IF(COUNTBLANK(H12:J12)=0,AVERAGE(H12:J12),-0.000001)</f>
        <v>-9.9999999999999995E-7</v>
      </c>
      <c r="M12" s="102">
        <f t="shared" si="1"/>
        <v>0</v>
      </c>
      <c r="N12" s="110">
        <f>SUM(M11:M14)</f>
        <v>0</v>
      </c>
      <c r="O12" s="111">
        <f>IF(COUNTIF(L11:L14,"&gt;=0"),ROUND(AVERAGEIF(L11:L14,"&gt;=0"),3),0)</f>
        <v>0</v>
      </c>
    </row>
    <row r="13" spans="1:15" ht="16" thickBot="1" x14ac:dyDescent="0.4">
      <c r="A13" s="112" t="str">
        <f t="shared" si="0"/>
        <v/>
      </c>
      <c r="B13" s="47" t="s">
        <v>115</v>
      </c>
      <c r="C13" s="47">
        <v>3</v>
      </c>
      <c r="D13" s="48"/>
      <c r="E13" s="106"/>
      <c r="F13" s="46"/>
      <c r="G13" s="108" t="str">
        <f>IF($G$8&lt;&gt;"",$G$8,"")</f>
        <v/>
      </c>
      <c r="H13" s="113"/>
      <c r="I13" s="113"/>
      <c r="J13" s="113"/>
      <c r="K13" s="115"/>
      <c r="L13" s="135"/>
      <c r="M13" s="102">
        <f t="shared" si="1"/>
        <v>0</v>
      </c>
      <c r="N13" s="110">
        <f>SUM(M11:M14)</f>
        <v>0</v>
      </c>
      <c r="O13" s="116">
        <f>IF(COUNTIF(L11:L14,"&gt;=0"),ROUND(AVERAGEIF(L11:L14,"&gt;=0"),3),0)</f>
        <v>0</v>
      </c>
    </row>
    <row r="14" spans="1:15" ht="16" thickBot="1" x14ac:dyDescent="0.4">
      <c r="A14" s="117" t="str">
        <f t="shared" si="0"/>
        <v/>
      </c>
      <c r="B14" s="88" t="s">
        <v>115</v>
      </c>
      <c r="C14" s="88">
        <v>4</v>
      </c>
      <c r="D14" s="118"/>
      <c r="E14" s="119"/>
      <c r="F14" s="120"/>
      <c r="G14" s="121" t="str">
        <f>IF($G$9&lt;&gt;"",$G$9,"")</f>
        <v/>
      </c>
      <c r="H14" s="122"/>
      <c r="I14" s="122"/>
      <c r="J14" s="122"/>
      <c r="K14" s="124"/>
      <c r="L14" s="125"/>
      <c r="M14" s="102">
        <f t="shared" si="1"/>
        <v>0</v>
      </c>
      <c r="N14" s="126">
        <f>SUM(M11:M14)</f>
        <v>0</v>
      </c>
      <c r="O14" s="127">
        <f>IF(COUNTIF(L11:L14,"&gt;=0"),ROUND(AVERAGEIF(L11:L14,"&gt;=0"),3),0)</f>
        <v>0</v>
      </c>
    </row>
    <row r="15" spans="1:15" ht="16" thickBot="1" x14ac:dyDescent="0.4">
      <c r="A15" s="91" t="str">
        <f t="shared" si="0"/>
        <v/>
      </c>
      <c r="B15" s="92" t="s">
        <v>115</v>
      </c>
      <c r="C15" s="92">
        <v>1</v>
      </c>
      <c r="D15" s="93"/>
      <c r="E15" s="94"/>
      <c r="F15" s="95"/>
      <c r="G15" s="96" t="str">
        <f>IF($G$6&lt;&gt;"",$G$6,"")</f>
        <v>Grund</v>
      </c>
      <c r="H15" s="130"/>
      <c r="I15" s="130"/>
      <c r="J15" s="130"/>
      <c r="K15" s="100"/>
      <c r="L15" s="131">
        <f>IF(COUNTBLANK(H15:J15)=0,AVERAGE(H15:J15),-0.000001)</f>
        <v>-9.9999999999999995E-7</v>
      </c>
      <c r="M15" s="102">
        <f t="shared" si="1"/>
        <v>0</v>
      </c>
      <c r="N15" s="102">
        <f>SUM(M15:M18)</f>
        <v>0</v>
      </c>
      <c r="O15" s="103">
        <f>IF(COUNTIF(L15:L18,"&gt;=0"),ROUND(AVERAGEIF(L15:L18,"&gt;=0"),3),0)</f>
        <v>0</v>
      </c>
    </row>
    <row r="16" spans="1:15" ht="16" thickBot="1" x14ac:dyDescent="0.4">
      <c r="A16" s="104" t="str">
        <f t="shared" si="0"/>
        <v/>
      </c>
      <c r="B16" s="47" t="s">
        <v>115</v>
      </c>
      <c r="C16" s="47">
        <v>2</v>
      </c>
      <c r="D16" s="105"/>
      <c r="E16" s="106"/>
      <c r="F16" s="107"/>
      <c r="G16" s="132" t="str">
        <f>IF($G$7&lt;&gt;"",$G$7,"")</f>
        <v>Kür</v>
      </c>
      <c r="H16" s="133"/>
      <c r="I16" s="133"/>
      <c r="J16" s="133"/>
      <c r="K16" s="98"/>
      <c r="L16" s="131">
        <f>IF(COUNTBLANK(H16:J16)=0,AVERAGE(H16:J16),-0.000001)</f>
        <v>-9.9999999999999995E-7</v>
      </c>
      <c r="M16" s="102">
        <f t="shared" si="1"/>
        <v>0</v>
      </c>
      <c r="N16" s="110">
        <f>SUM(M15:M18)</f>
        <v>0</v>
      </c>
      <c r="O16" s="111">
        <f>IF(COUNTIF(L15:L18,"&gt;=0"),ROUND(AVERAGEIF(L15:L18,"&gt;=0"),3),0)</f>
        <v>0</v>
      </c>
    </row>
    <row r="17" spans="1:15" ht="16" thickBot="1" x14ac:dyDescent="0.4">
      <c r="A17" s="112" t="str">
        <f t="shared" si="0"/>
        <v/>
      </c>
      <c r="B17" s="47" t="s">
        <v>115</v>
      </c>
      <c r="C17" s="47">
        <v>3</v>
      </c>
      <c r="D17" s="48"/>
      <c r="E17" s="106"/>
      <c r="F17" s="46"/>
      <c r="G17" s="108" t="str">
        <f>IF($G$8&lt;&gt;"",$G$8,"")</f>
        <v/>
      </c>
      <c r="H17" s="113"/>
      <c r="I17" s="113"/>
      <c r="J17" s="113"/>
      <c r="K17" s="115"/>
      <c r="L17" s="135"/>
      <c r="M17" s="102">
        <f t="shared" si="1"/>
        <v>0</v>
      </c>
      <c r="N17" s="110">
        <f>SUM(M15:M18)</f>
        <v>0</v>
      </c>
      <c r="O17" s="116">
        <f>IF(COUNTIF(L15:L18,"&gt;=0"),ROUND(AVERAGEIF(L15:L18,"&gt;=0"),3),0)</f>
        <v>0</v>
      </c>
    </row>
    <row r="18" spans="1:15" ht="16" thickBot="1" x14ac:dyDescent="0.4">
      <c r="A18" s="117" t="str">
        <f t="shared" si="0"/>
        <v/>
      </c>
      <c r="B18" s="88" t="s">
        <v>115</v>
      </c>
      <c r="C18" s="88">
        <v>4</v>
      </c>
      <c r="D18" s="118"/>
      <c r="E18" s="119"/>
      <c r="F18" s="120"/>
      <c r="G18" s="121" t="str">
        <f>IF($G$9&lt;&gt;"",$G$9,"")</f>
        <v/>
      </c>
      <c r="H18" s="122"/>
      <c r="I18" s="122"/>
      <c r="J18" s="122"/>
      <c r="K18" s="124"/>
      <c r="L18" s="125"/>
      <c r="M18" s="102">
        <f t="shared" si="1"/>
        <v>0</v>
      </c>
      <c r="N18" s="126">
        <f>SUM(M15:M18)</f>
        <v>0</v>
      </c>
      <c r="O18" s="127">
        <f>IF(COUNTIF(L15:L18,"&gt;=0"),ROUND(AVERAGEIF(L15:L18,"&gt;=0"),3),0)</f>
        <v>0</v>
      </c>
    </row>
    <row r="19" spans="1:15" ht="16" thickBot="1" x14ac:dyDescent="0.4">
      <c r="A19" s="91" t="str">
        <f t="shared" si="0"/>
        <v/>
      </c>
      <c r="B19" s="92" t="s">
        <v>116</v>
      </c>
      <c r="C19" s="92">
        <v>1</v>
      </c>
      <c r="D19" s="93"/>
      <c r="E19" s="94"/>
      <c r="F19" s="95"/>
      <c r="G19" s="96" t="str">
        <f>IF($G$6&lt;&gt;"",$G$6,"")</f>
        <v>Grund</v>
      </c>
      <c r="H19" s="130"/>
      <c r="I19" s="130"/>
      <c r="J19" s="130"/>
      <c r="K19" s="100"/>
      <c r="L19" s="131">
        <f>IF(COUNTBLANK(H19:J19)=0,AVERAGE(H19:J19),-0.000001)</f>
        <v>-9.9999999999999995E-7</v>
      </c>
      <c r="M19" s="102">
        <f t="shared" si="1"/>
        <v>0</v>
      </c>
      <c r="N19" s="102">
        <f>SUM(M19:M22)</f>
        <v>0</v>
      </c>
      <c r="O19" s="103">
        <f>IF(COUNTIF(L19:L22,"&gt;=0"),ROUND(AVERAGEIF(L19:L22,"&gt;=0"),3),0)</f>
        <v>0</v>
      </c>
    </row>
    <row r="20" spans="1:15" ht="16" thickBot="1" x14ac:dyDescent="0.4">
      <c r="A20" s="104" t="str">
        <f t="shared" si="0"/>
        <v/>
      </c>
      <c r="B20" s="47" t="s">
        <v>116</v>
      </c>
      <c r="C20" s="47">
        <v>2</v>
      </c>
      <c r="D20" s="105"/>
      <c r="E20" s="106"/>
      <c r="F20" s="107"/>
      <c r="G20" s="132" t="str">
        <f>IF($G$7&lt;&gt;"",$G$7,"")</f>
        <v>Kür</v>
      </c>
      <c r="H20" s="133"/>
      <c r="I20" s="133"/>
      <c r="J20" s="133"/>
      <c r="K20" s="98"/>
      <c r="L20" s="131">
        <f>IF(COUNTBLANK(H20:J20)=0,AVERAGE(H20:J20),-0.000001)</f>
        <v>-9.9999999999999995E-7</v>
      </c>
      <c r="M20" s="102">
        <f t="shared" si="1"/>
        <v>0</v>
      </c>
      <c r="N20" s="110">
        <f>SUM(M19:M22)</f>
        <v>0</v>
      </c>
      <c r="O20" s="111">
        <f>IF(COUNTIF(L19:L22,"&gt;=0"),ROUND(AVERAGEIF(L19:L22,"&gt;=0"),3),0)</f>
        <v>0</v>
      </c>
    </row>
    <row r="21" spans="1:15" ht="16" thickBot="1" x14ac:dyDescent="0.4">
      <c r="A21" s="112" t="str">
        <f t="shared" si="0"/>
        <v/>
      </c>
      <c r="B21" s="47" t="s">
        <v>116</v>
      </c>
      <c r="C21" s="47">
        <v>3</v>
      </c>
      <c r="D21" s="48"/>
      <c r="E21" s="106"/>
      <c r="F21" s="46"/>
      <c r="G21" s="108" t="str">
        <f>IF($G$8&lt;&gt;"",$G$8,"")</f>
        <v/>
      </c>
      <c r="H21" s="113"/>
      <c r="I21" s="113"/>
      <c r="J21" s="113"/>
      <c r="K21" s="115"/>
      <c r="L21" s="135"/>
      <c r="M21" s="102">
        <f t="shared" si="1"/>
        <v>0</v>
      </c>
      <c r="N21" s="110">
        <f>SUM(M19:M22)</f>
        <v>0</v>
      </c>
      <c r="O21" s="116">
        <f>IF(COUNTIF(L19:L22,"&gt;=0"),ROUND(AVERAGEIF(L19:L22,"&gt;=0"),3),0)</f>
        <v>0</v>
      </c>
    </row>
    <row r="22" spans="1:15" ht="16" thickBot="1" x14ac:dyDescent="0.4">
      <c r="A22" s="117" t="str">
        <f t="shared" si="0"/>
        <v/>
      </c>
      <c r="B22" s="88" t="s">
        <v>116</v>
      </c>
      <c r="C22" s="88">
        <v>4</v>
      </c>
      <c r="D22" s="118"/>
      <c r="E22" s="119"/>
      <c r="F22" s="120"/>
      <c r="G22" s="121" t="str">
        <f>IF($G$9&lt;&gt;"",$G$9,"")</f>
        <v/>
      </c>
      <c r="H22" s="122"/>
      <c r="I22" s="122"/>
      <c r="J22" s="122"/>
      <c r="K22" s="124"/>
      <c r="L22" s="125"/>
      <c r="M22" s="102">
        <f t="shared" si="1"/>
        <v>0</v>
      </c>
      <c r="N22" s="126">
        <f>SUM(M19:M22)</f>
        <v>0</v>
      </c>
      <c r="O22" s="127">
        <f>IF(COUNTIF(L19:L22,"&gt;=0"),ROUND(AVERAGEIF(L19:L22,"&gt;=0"),3),0)</f>
        <v>0</v>
      </c>
    </row>
    <row r="23" spans="1:15" ht="16" thickBot="1" x14ac:dyDescent="0.4">
      <c r="A23" s="91" t="str">
        <f t="shared" si="0"/>
        <v/>
      </c>
      <c r="B23" s="92" t="s">
        <v>116</v>
      </c>
      <c r="C23" s="92">
        <v>1</v>
      </c>
      <c r="D23" s="93"/>
      <c r="E23" s="94"/>
      <c r="F23" s="95"/>
      <c r="G23" s="96" t="str">
        <f>IF($G$6&lt;&gt;"",$G$6,"")</f>
        <v>Grund</v>
      </c>
      <c r="H23" s="130"/>
      <c r="I23" s="130"/>
      <c r="J23" s="130"/>
      <c r="K23" s="100"/>
      <c r="L23" s="131">
        <f>IF(COUNTBLANK(H23:J23)=0,AVERAGE(H23:J23),-0.000001)</f>
        <v>-9.9999999999999995E-7</v>
      </c>
      <c r="M23" s="102">
        <f t="shared" si="1"/>
        <v>0</v>
      </c>
      <c r="N23" s="102">
        <f>SUM(M23:M26)</f>
        <v>0</v>
      </c>
      <c r="O23" s="103">
        <f>IF(COUNTIF(L23:L26,"&gt;=0"),ROUND(AVERAGEIF(L23:L26,"&gt;=0"),3),0)</f>
        <v>0</v>
      </c>
    </row>
    <row r="24" spans="1:15" ht="16" thickBot="1" x14ac:dyDescent="0.4">
      <c r="A24" s="104" t="str">
        <f t="shared" si="0"/>
        <v/>
      </c>
      <c r="B24" s="47" t="s">
        <v>116</v>
      </c>
      <c r="C24" s="47">
        <v>2</v>
      </c>
      <c r="D24" s="105"/>
      <c r="E24" s="106"/>
      <c r="F24" s="107"/>
      <c r="G24" s="132" t="str">
        <f>IF($G$7&lt;&gt;"",$G$7,"")</f>
        <v>Kür</v>
      </c>
      <c r="H24" s="133"/>
      <c r="I24" s="133"/>
      <c r="J24" s="133"/>
      <c r="K24" s="98"/>
      <c r="L24" s="131">
        <f>IF(COUNTBLANK(H24:J24)=0,AVERAGE(H24:J24),-0.000001)</f>
        <v>-9.9999999999999995E-7</v>
      </c>
      <c r="M24" s="102">
        <f t="shared" si="1"/>
        <v>0</v>
      </c>
      <c r="N24" s="110">
        <f>SUM(M23:M26)</f>
        <v>0</v>
      </c>
      <c r="O24" s="111">
        <f>IF(COUNTIF(L23:L26,"&gt;=0"),ROUND(AVERAGEIF(L23:L26,"&gt;=0"),3),0)</f>
        <v>0</v>
      </c>
    </row>
    <row r="25" spans="1:15" ht="16" thickBot="1" x14ac:dyDescent="0.4">
      <c r="A25" s="112" t="str">
        <f t="shared" si="0"/>
        <v/>
      </c>
      <c r="B25" s="47" t="s">
        <v>116</v>
      </c>
      <c r="C25" s="47">
        <v>3</v>
      </c>
      <c r="D25" s="48"/>
      <c r="E25" s="106"/>
      <c r="F25" s="46"/>
      <c r="G25" s="108" t="str">
        <f>IF($G$8&lt;&gt;"",$G$8,"")</f>
        <v/>
      </c>
      <c r="H25" s="113"/>
      <c r="I25" s="113"/>
      <c r="J25" s="113"/>
      <c r="K25" s="115"/>
      <c r="L25" s="135"/>
      <c r="M25" s="102">
        <f t="shared" si="1"/>
        <v>0</v>
      </c>
      <c r="N25" s="110">
        <f>SUM(M23:M26)</f>
        <v>0</v>
      </c>
      <c r="O25" s="116">
        <f>IF(COUNTIF(L23:L26,"&gt;=0"),ROUND(AVERAGEIF(L23:L26,"&gt;=0"),3),0)</f>
        <v>0</v>
      </c>
    </row>
    <row r="26" spans="1:15" ht="16" thickBot="1" x14ac:dyDescent="0.4">
      <c r="A26" s="117" t="str">
        <f t="shared" si="0"/>
        <v/>
      </c>
      <c r="B26" s="88" t="s">
        <v>116</v>
      </c>
      <c r="C26" s="88">
        <v>4</v>
      </c>
      <c r="D26" s="118"/>
      <c r="E26" s="119"/>
      <c r="F26" s="120"/>
      <c r="G26" s="121" t="str">
        <f>IF($G$9&lt;&gt;"",$G$9,"")</f>
        <v/>
      </c>
      <c r="H26" s="122"/>
      <c r="I26" s="122"/>
      <c r="J26" s="122"/>
      <c r="K26" s="124"/>
      <c r="L26" s="125"/>
      <c r="M26" s="102">
        <f t="shared" si="1"/>
        <v>0</v>
      </c>
      <c r="N26" s="126">
        <f>SUM(M23:M26)</f>
        <v>0</v>
      </c>
      <c r="O26" s="127">
        <f>IF(COUNTIF(L23:L26,"&gt;=0"),ROUND(AVERAGEIF(L23:L26,"&gt;=0"),3),0)</f>
        <v>0</v>
      </c>
    </row>
    <row r="27" spans="1:15" ht="16" thickBot="1" x14ac:dyDescent="0.4">
      <c r="A27" s="91" t="str">
        <f t="shared" si="0"/>
        <v/>
      </c>
      <c r="B27" s="92" t="s">
        <v>116</v>
      </c>
      <c r="C27" s="92">
        <v>1</v>
      </c>
      <c r="D27" s="93"/>
      <c r="E27" s="94"/>
      <c r="F27" s="95"/>
      <c r="G27" s="96" t="str">
        <f>IF($G$6&lt;&gt;"",$G$6,"")</f>
        <v>Grund</v>
      </c>
      <c r="H27" s="130"/>
      <c r="I27" s="130"/>
      <c r="J27" s="130"/>
      <c r="K27" s="100"/>
      <c r="L27" s="131">
        <f>IF(COUNTBLANK(H27:J27)=0,AVERAGE(H27:J27),-0.000001)</f>
        <v>-9.9999999999999995E-7</v>
      </c>
      <c r="M27" s="102">
        <f t="shared" si="1"/>
        <v>0</v>
      </c>
      <c r="N27" s="102">
        <f>SUM(M27:M30)</f>
        <v>0</v>
      </c>
      <c r="O27" s="103">
        <f>IF(COUNTIF(L27:L30,"&gt;=0"),ROUND(AVERAGEIF(L27:L30,"&gt;=0"),3),0)</f>
        <v>0</v>
      </c>
    </row>
    <row r="28" spans="1:15" ht="16" thickBot="1" x14ac:dyDescent="0.4">
      <c r="A28" s="104" t="str">
        <f t="shared" si="0"/>
        <v/>
      </c>
      <c r="B28" s="47" t="s">
        <v>116</v>
      </c>
      <c r="C28" s="47">
        <v>2</v>
      </c>
      <c r="D28" s="105"/>
      <c r="E28" s="106"/>
      <c r="F28" s="107"/>
      <c r="G28" s="132" t="str">
        <f>IF($G$7&lt;&gt;"",$G$7,"")</f>
        <v>Kür</v>
      </c>
      <c r="H28" s="133"/>
      <c r="I28" s="133"/>
      <c r="J28" s="133"/>
      <c r="K28" s="98"/>
      <c r="L28" s="131">
        <f>IF(COUNTBLANK(H28:J28)=0,AVERAGE(H28:J28),-0.000001)</f>
        <v>-9.9999999999999995E-7</v>
      </c>
      <c r="M28" s="102">
        <f t="shared" si="1"/>
        <v>0</v>
      </c>
      <c r="N28" s="110">
        <f>SUM(M27:M30)</f>
        <v>0</v>
      </c>
      <c r="O28" s="111">
        <f>IF(COUNTIF(L27:L30,"&gt;=0"),ROUND(AVERAGEIF(L27:L30,"&gt;=0"),3),0)</f>
        <v>0</v>
      </c>
    </row>
    <row r="29" spans="1:15" ht="16" thickBot="1" x14ac:dyDescent="0.4">
      <c r="A29" s="112" t="str">
        <f t="shared" si="0"/>
        <v/>
      </c>
      <c r="B29" s="47" t="s">
        <v>116</v>
      </c>
      <c r="C29" s="47">
        <v>3</v>
      </c>
      <c r="D29" s="48"/>
      <c r="E29" s="106"/>
      <c r="F29" s="46"/>
      <c r="G29" s="108" t="str">
        <f>IF($G$8&lt;&gt;"",$G$8,"")</f>
        <v/>
      </c>
      <c r="H29" s="113"/>
      <c r="I29" s="113"/>
      <c r="J29" s="113"/>
      <c r="K29" s="115"/>
      <c r="L29" s="135"/>
      <c r="M29" s="102">
        <f t="shared" si="1"/>
        <v>0</v>
      </c>
      <c r="N29" s="110">
        <f>SUM(M27:M30)</f>
        <v>0</v>
      </c>
      <c r="O29" s="116">
        <f>IF(COUNTIF(L27:L30,"&gt;=0"),ROUND(AVERAGEIF(L27:L30,"&gt;=0"),3),0)</f>
        <v>0</v>
      </c>
    </row>
    <row r="30" spans="1:15" ht="16" thickBot="1" x14ac:dyDescent="0.4">
      <c r="A30" s="117" t="str">
        <f t="shared" si="0"/>
        <v/>
      </c>
      <c r="B30" s="88" t="s">
        <v>116</v>
      </c>
      <c r="C30" s="88">
        <v>4</v>
      </c>
      <c r="D30" s="118"/>
      <c r="E30" s="119"/>
      <c r="F30" s="120"/>
      <c r="G30" s="121" t="str">
        <f>IF($G$9&lt;&gt;"",$G$9,"")</f>
        <v/>
      </c>
      <c r="H30" s="122"/>
      <c r="I30" s="122"/>
      <c r="J30" s="122"/>
      <c r="K30" s="124"/>
      <c r="L30" s="125"/>
      <c r="M30" s="102">
        <f t="shared" si="1"/>
        <v>0</v>
      </c>
      <c r="N30" s="126">
        <f>SUM(M27:M30)</f>
        <v>0</v>
      </c>
      <c r="O30" s="127">
        <f>IF(COUNTIF(L27:L30,"&gt;=0"),ROUND(AVERAGEIF(L27:L30,"&gt;=0"),3),0)</f>
        <v>0</v>
      </c>
    </row>
    <row r="31" spans="1:15" ht="16" thickBot="1" x14ac:dyDescent="0.4">
      <c r="A31" s="91" t="str">
        <f t="shared" si="0"/>
        <v/>
      </c>
      <c r="B31" s="92" t="s">
        <v>116</v>
      </c>
      <c r="C31" s="92">
        <v>1</v>
      </c>
      <c r="D31" s="93"/>
      <c r="E31" s="94"/>
      <c r="F31" s="95"/>
      <c r="G31" s="96" t="str">
        <f>IF($G$6&lt;&gt;"",$G$6,"")</f>
        <v>Grund</v>
      </c>
      <c r="H31" s="130"/>
      <c r="I31" s="130"/>
      <c r="J31" s="130"/>
      <c r="K31" s="100"/>
      <c r="L31" s="131">
        <f>IF(COUNTBLANK(H31:J31)=0,AVERAGE(H31:J31),-0.000001)</f>
        <v>-9.9999999999999995E-7</v>
      </c>
      <c r="M31" s="102">
        <f t="shared" si="1"/>
        <v>0</v>
      </c>
      <c r="N31" s="102">
        <f>SUM(M31:M34)</f>
        <v>0</v>
      </c>
      <c r="O31" s="103">
        <f>IF(COUNTIF(L31:L34,"&gt;=0"),ROUND(AVERAGEIF(L31:L34,"&gt;=0"),3),0)</f>
        <v>0</v>
      </c>
    </row>
    <row r="32" spans="1:15" ht="16" thickBot="1" x14ac:dyDescent="0.4">
      <c r="A32" s="104" t="str">
        <f t="shared" si="0"/>
        <v/>
      </c>
      <c r="B32" s="47" t="s">
        <v>116</v>
      </c>
      <c r="C32" s="47">
        <v>2</v>
      </c>
      <c r="D32" s="105"/>
      <c r="E32" s="106"/>
      <c r="F32" s="107"/>
      <c r="G32" s="132" t="str">
        <f>IF($G$7&lt;&gt;"",$G$7,"")</f>
        <v>Kür</v>
      </c>
      <c r="H32" s="133"/>
      <c r="I32" s="133"/>
      <c r="J32" s="133"/>
      <c r="K32" s="98"/>
      <c r="L32" s="131">
        <f>IF(COUNTBLANK(H32:J32)=0,AVERAGE(H32:J32),-0.000001)</f>
        <v>-9.9999999999999995E-7</v>
      </c>
      <c r="M32" s="102">
        <f t="shared" si="1"/>
        <v>0</v>
      </c>
      <c r="N32" s="110">
        <f>SUM(M31:M34)</f>
        <v>0</v>
      </c>
      <c r="O32" s="111">
        <f>IF(COUNTIF(L31:L34,"&gt;=0"),ROUND(AVERAGEIF(L31:L34,"&gt;=0"),3),0)</f>
        <v>0</v>
      </c>
    </row>
    <row r="33" spans="1:15" ht="16" thickBot="1" x14ac:dyDescent="0.4">
      <c r="A33" s="112" t="str">
        <f t="shared" si="0"/>
        <v/>
      </c>
      <c r="B33" s="47" t="s">
        <v>116</v>
      </c>
      <c r="C33" s="47">
        <v>3</v>
      </c>
      <c r="D33" s="48"/>
      <c r="E33" s="106"/>
      <c r="F33" s="46"/>
      <c r="G33" s="108" t="str">
        <f>IF($G$8&lt;&gt;"",$G$8,"")</f>
        <v/>
      </c>
      <c r="H33" s="113"/>
      <c r="I33" s="113"/>
      <c r="J33" s="113"/>
      <c r="K33" s="115"/>
      <c r="L33" s="135"/>
      <c r="M33" s="102">
        <f t="shared" si="1"/>
        <v>0</v>
      </c>
      <c r="N33" s="110">
        <f>SUM(M31:M34)</f>
        <v>0</v>
      </c>
      <c r="O33" s="116">
        <f>IF(COUNTIF(L31:L34,"&gt;=0"),ROUND(AVERAGEIF(L31:L34,"&gt;=0"),3),0)</f>
        <v>0</v>
      </c>
    </row>
    <row r="34" spans="1:15" ht="16" thickBot="1" x14ac:dyDescent="0.4">
      <c r="A34" s="117" t="str">
        <f t="shared" si="0"/>
        <v/>
      </c>
      <c r="B34" s="88" t="s">
        <v>116</v>
      </c>
      <c r="C34" s="88">
        <v>4</v>
      </c>
      <c r="D34" s="118"/>
      <c r="E34" s="119"/>
      <c r="F34" s="120"/>
      <c r="G34" s="121" t="str">
        <f>IF($G$9&lt;&gt;"",$G$9,"")</f>
        <v/>
      </c>
      <c r="H34" s="122"/>
      <c r="I34" s="122"/>
      <c r="J34" s="122"/>
      <c r="K34" s="124"/>
      <c r="L34" s="125"/>
      <c r="M34" s="102">
        <f t="shared" si="1"/>
        <v>0</v>
      </c>
      <c r="N34" s="126">
        <f>SUM(M31:M34)</f>
        <v>0</v>
      </c>
      <c r="O34" s="127">
        <f>IF(COUNTIF(L31:L34,"&gt;=0"),ROUND(AVERAGEIF(L31:L34,"&gt;=0"),3),0)</f>
        <v>0</v>
      </c>
    </row>
    <row r="35" spans="1:15" ht="16" thickBot="1" x14ac:dyDescent="0.4">
      <c r="A35" s="91" t="str">
        <f t="shared" si="0"/>
        <v/>
      </c>
      <c r="B35" s="92" t="s">
        <v>116</v>
      </c>
      <c r="C35" s="92">
        <v>1</v>
      </c>
      <c r="D35" s="93"/>
      <c r="E35" s="94"/>
      <c r="F35" s="95"/>
      <c r="G35" s="96" t="str">
        <f>IF($G$6&lt;&gt;"",$G$6,"")</f>
        <v>Grund</v>
      </c>
      <c r="H35" s="130"/>
      <c r="I35" s="130"/>
      <c r="J35" s="130"/>
      <c r="K35" s="100"/>
      <c r="L35" s="131">
        <f>IF(COUNTBLANK(H35:J35)=0,AVERAGE(H35:J35),-0.000001)</f>
        <v>-9.9999999999999995E-7</v>
      </c>
      <c r="M35" s="102">
        <f t="shared" si="1"/>
        <v>0</v>
      </c>
      <c r="N35" s="102">
        <f>SUM(M35:M38)</f>
        <v>0</v>
      </c>
      <c r="O35" s="103">
        <f>IF(COUNTIF(L35:L38,"&gt;=0"),ROUND(AVERAGEIF(L35:L38,"&gt;=0"),3),0)</f>
        <v>0</v>
      </c>
    </row>
    <row r="36" spans="1:15" ht="16" thickBot="1" x14ac:dyDescent="0.4">
      <c r="A36" s="104" t="str">
        <f t="shared" si="0"/>
        <v/>
      </c>
      <c r="B36" s="47" t="s">
        <v>116</v>
      </c>
      <c r="C36" s="47">
        <v>2</v>
      </c>
      <c r="D36" s="105"/>
      <c r="E36" s="106"/>
      <c r="F36" s="107"/>
      <c r="G36" s="132" t="str">
        <f>IF($G$7&lt;&gt;"",$G$7,"")</f>
        <v>Kür</v>
      </c>
      <c r="H36" s="133"/>
      <c r="I36" s="133"/>
      <c r="J36" s="133"/>
      <c r="K36" s="98"/>
      <c r="L36" s="131">
        <f>IF(COUNTBLANK(H36:J36)=0,AVERAGE(H36:J36),-0.000001)</f>
        <v>-9.9999999999999995E-7</v>
      </c>
      <c r="M36" s="102">
        <f t="shared" si="1"/>
        <v>0</v>
      </c>
      <c r="N36" s="110">
        <f>SUM(M35:M38)</f>
        <v>0</v>
      </c>
      <c r="O36" s="111">
        <f>IF(COUNTIF(L35:L38,"&gt;=0"),ROUND(AVERAGEIF(L35:L38,"&gt;=0"),3),0)</f>
        <v>0</v>
      </c>
    </row>
    <row r="37" spans="1:15" ht="16" thickBot="1" x14ac:dyDescent="0.4">
      <c r="A37" s="112" t="str">
        <f t="shared" si="0"/>
        <v/>
      </c>
      <c r="B37" s="47" t="s">
        <v>116</v>
      </c>
      <c r="C37" s="47">
        <v>3</v>
      </c>
      <c r="D37" s="48"/>
      <c r="E37" s="106"/>
      <c r="F37" s="46"/>
      <c r="G37" s="108" t="str">
        <f>IF($G$8&lt;&gt;"",$G$8,"")</f>
        <v/>
      </c>
      <c r="H37" s="113"/>
      <c r="I37" s="113"/>
      <c r="J37" s="113"/>
      <c r="K37" s="115"/>
      <c r="L37" s="135"/>
      <c r="M37" s="102">
        <f t="shared" si="1"/>
        <v>0</v>
      </c>
      <c r="N37" s="110">
        <f>SUM(M35:M38)</f>
        <v>0</v>
      </c>
      <c r="O37" s="116">
        <f>IF(COUNTIF(L35:L38,"&gt;=0"),ROUND(AVERAGEIF(L35:L38,"&gt;=0"),3),0)</f>
        <v>0</v>
      </c>
    </row>
    <row r="38" spans="1:15" ht="16" thickBot="1" x14ac:dyDescent="0.4">
      <c r="A38" s="117" t="str">
        <f t="shared" si="0"/>
        <v/>
      </c>
      <c r="B38" s="88" t="s">
        <v>116</v>
      </c>
      <c r="C38" s="88">
        <v>4</v>
      </c>
      <c r="D38" s="118"/>
      <c r="E38" s="119"/>
      <c r="F38" s="120"/>
      <c r="G38" s="121" t="str">
        <f>IF($G$9&lt;&gt;"",$G$9,"")</f>
        <v/>
      </c>
      <c r="H38" s="122"/>
      <c r="I38" s="122"/>
      <c r="J38" s="122"/>
      <c r="K38" s="124"/>
      <c r="L38" s="125"/>
      <c r="M38" s="102">
        <f t="shared" si="1"/>
        <v>0</v>
      </c>
      <c r="N38" s="126">
        <f>SUM(M35:M38)</f>
        <v>0</v>
      </c>
      <c r="O38" s="127">
        <f>IF(COUNTIF(L35:L38,"&gt;=0"),ROUND(AVERAGEIF(L35:L38,"&gt;=0"),3),0)</f>
        <v>0</v>
      </c>
    </row>
    <row r="39" spans="1:15" ht="16" thickBot="1" x14ac:dyDescent="0.4">
      <c r="A39" s="91" t="str">
        <f t="shared" si="0"/>
        <v/>
      </c>
      <c r="B39" s="92" t="s">
        <v>116</v>
      </c>
      <c r="C39" s="92">
        <v>1</v>
      </c>
      <c r="D39" s="93"/>
      <c r="E39" s="94"/>
      <c r="F39" s="95"/>
      <c r="G39" s="96" t="str">
        <f>IF($G$6&lt;&gt;"",$G$6,"")</f>
        <v>Grund</v>
      </c>
      <c r="H39" s="130"/>
      <c r="I39" s="130"/>
      <c r="J39" s="130"/>
      <c r="K39" s="100"/>
      <c r="L39" s="131">
        <f>IF(COUNTBLANK(H39:J39)=0,AVERAGE(H39:J39),-0.000001)</f>
        <v>-9.9999999999999995E-7</v>
      </c>
      <c r="M39" s="102">
        <f t="shared" si="1"/>
        <v>0</v>
      </c>
      <c r="N39" s="102">
        <f>SUM(M39:M42)</f>
        <v>0</v>
      </c>
      <c r="O39" s="103">
        <f>IF(COUNTIF(L39:L42,"&gt;=0"),ROUND(AVERAGEIF(L39:L42,"&gt;=0"),3),0)</f>
        <v>0</v>
      </c>
    </row>
    <row r="40" spans="1:15" ht="16" thickBot="1" x14ac:dyDescent="0.4">
      <c r="A40" s="104" t="str">
        <f t="shared" si="0"/>
        <v/>
      </c>
      <c r="B40" s="47" t="s">
        <v>116</v>
      </c>
      <c r="C40" s="47">
        <v>2</v>
      </c>
      <c r="D40" s="105"/>
      <c r="E40" s="106"/>
      <c r="F40" s="107"/>
      <c r="G40" s="132" t="str">
        <f>IF($G$7&lt;&gt;"",$G$7,"")</f>
        <v>Kür</v>
      </c>
      <c r="H40" s="133"/>
      <c r="I40" s="133"/>
      <c r="J40" s="133"/>
      <c r="K40" s="98"/>
      <c r="L40" s="131">
        <f>IF(COUNTBLANK(H40:J40)=0,AVERAGE(H40:J40),-0.000001)</f>
        <v>-9.9999999999999995E-7</v>
      </c>
      <c r="M40" s="102">
        <f t="shared" si="1"/>
        <v>0</v>
      </c>
      <c r="N40" s="110">
        <f>SUM(M39:M42)</f>
        <v>0</v>
      </c>
      <c r="O40" s="111">
        <f>IF(COUNTIF(L39:L42,"&gt;=0"),ROUND(AVERAGEIF(L39:L42,"&gt;=0"),3),0)</f>
        <v>0</v>
      </c>
    </row>
    <row r="41" spans="1:15" ht="16" thickBot="1" x14ac:dyDescent="0.4">
      <c r="A41" s="112" t="str">
        <f t="shared" si="0"/>
        <v/>
      </c>
      <c r="B41" s="47" t="s">
        <v>116</v>
      </c>
      <c r="C41" s="47">
        <v>3</v>
      </c>
      <c r="D41" s="48"/>
      <c r="E41" s="106"/>
      <c r="F41" s="46"/>
      <c r="G41" s="108" t="str">
        <f>IF($G$8&lt;&gt;"",$G$8,"")</f>
        <v/>
      </c>
      <c r="H41" s="113"/>
      <c r="I41" s="113"/>
      <c r="J41" s="113"/>
      <c r="K41" s="115"/>
      <c r="L41" s="135"/>
      <c r="M41" s="102">
        <f t="shared" si="1"/>
        <v>0</v>
      </c>
      <c r="N41" s="110">
        <f>SUM(M39:M42)</f>
        <v>0</v>
      </c>
      <c r="O41" s="116">
        <f>IF(COUNTIF(L39:L42,"&gt;=0"),ROUND(AVERAGEIF(L39:L42,"&gt;=0"),3),0)</f>
        <v>0</v>
      </c>
    </row>
    <row r="42" spans="1:15" ht="16" thickBot="1" x14ac:dyDescent="0.4">
      <c r="A42" s="117" t="str">
        <f t="shared" si="0"/>
        <v/>
      </c>
      <c r="B42" s="88" t="s">
        <v>116</v>
      </c>
      <c r="C42" s="88">
        <v>4</v>
      </c>
      <c r="D42" s="118"/>
      <c r="E42" s="119"/>
      <c r="F42" s="120"/>
      <c r="G42" s="121" t="str">
        <f>IF($G$9&lt;&gt;"",$G$9,"")</f>
        <v/>
      </c>
      <c r="H42" s="122"/>
      <c r="I42" s="122"/>
      <c r="J42" s="122"/>
      <c r="K42" s="124"/>
      <c r="L42" s="125"/>
      <c r="M42" s="102">
        <f t="shared" si="1"/>
        <v>0</v>
      </c>
      <c r="N42" s="126">
        <f>SUM(M39:M42)</f>
        <v>0</v>
      </c>
      <c r="O42" s="127">
        <f>IF(COUNTIF(L39:L42,"&gt;=0"),ROUND(AVERAGEIF(L39:L42,"&gt;=0"),3),0)</f>
        <v>0</v>
      </c>
    </row>
    <row r="43" spans="1:15" ht="16" thickBot="1" x14ac:dyDescent="0.4">
      <c r="A43" s="91" t="str">
        <f t="shared" si="0"/>
        <v/>
      </c>
      <c r="B43" s="92" t="s">
        <v>116</v>
      </c>
      <c r="C43" s="92">
        <v>1</v>
      </c>
      <c r="D43" s="93"/>
      <c r="E43" s="94"/>
      <c r="F43" s="95"/>
      <c r="G43" s="96" t="str">
        <f>IF($G$6&lt;&gt;"",$G$6,"")</f>
        <v>Grund</v>
      </c>
      <c r="H43" s="130"/>
      <c r="I43" s="130"/>
      <c r="J43" s="130"/>
      <c r="K43" s="100"/>
      <c r="L43" s="131">
        <f>IF(COUNTBLANK(H43:J43)=0,AVERAGE(H43:J43),-0.000001)</f>
        <v>-9.9999999999999995E-7</v>
      </c>
      <c r="M43" s="102">
        <f t="shared" si="1"/>
        <v>0</v>
      </c>
      <c r="N43" s="102">
        <f>SUM(M43:M46)</f>
        <v>0</v>
      </c>
      <c r="O43" s="103">
        <f>IF(COUNTIF(L43:L46,"&gt;=0"),ROUND(AVERAGEIF(L43:L46,"&gt;=0"),3),0)</f>
        <v>0</v>
      </c>
    </row>
    <row r="44" spans="1:15" ht="16" thickBot="1" x14ac:dyDescent="0.4">
      <c r="A44" s="104" t="str">
        <f t="shared" si="0"/>
        <v/>
      </c>
      <c r="B44" s="47" t="s">
        <v>116</v>
      </c>
      <c r="C44" s="47">
        <v>2</v>
      </c>
      <c r="D44" s="105"/>
      <c r="E44" s="106"/>
      <c r="F44" s="107"/>
      <c r="G44" s="132" t="str">
        <f>IF($G$7&lt;&gt;"",$G$7,"")</f>
        <v>Kür</v>
      </c>
      <c r="H44" s="133"/>
      <c r="I44" s="133"/>
      <c r="J44" s="133"/>
      <c r="K44" s="98"/>
      <c r="L44" s="131">
        <f>IF(COUNTBLANK(H44:J44)=0,AVERAGE(H44:J44),-0.000001)</f>
        <v>-9.9999999999999995E-7</v>
      </c>
      <c r="M44" s="102">
        <f t="shared" si="1"/>
        <v>0</v>
      </c>
      <c r="N44" s="110">
        <f>SUM(M43:M46)</f>
        <v>0</v>
      </c>
      <c r="O44" s="111">
        <f>IF(COUNTIF(L43:L46,"&gt;=0"),ROUND(AVERAGEIF(L43:L46,"&gt;=0"),3),0)</f>
        <v>0</v>
      </c>
    </row>
    <row r="45" spans="1:15" ht="16" thickBot="1" x14ac:dyDescent="0.4">
      <c r="A45" s="112" t="str">
        <f t="shared" si="0"/>
        <v/>
      </c>
      <c r="B45" s="47" t="s">
        <v>116</v>
      </c>
      <c r="C45" s="47">
        <v>3</v>
      </c>
      <c r="D45" s="48"/>
      <c r="E45" s="106"/>
      <c r="F45" s="46"/>
      <c r="G45" s="108" t="str">
        <f>IF($G$8&lt;&gt;"",$G$8,"")</f>
        <v/>
      </c>
      <c r="H45" s="113"/>
      <c r="I45" s="113"/>
      <c r="J45" s="113"/>
      <c r="K45" s="115"/>
      <c r="L45" s="135"/>
      <c r="M45" s="102">
        <f t="shared" si="1"/>
        <v>0</v>
      </c>
      <c r="N45" s="110">
        <f>SUM(M43:M46)</f>
        <v>0</v>
      </c>
      <c r="O45" s="116">
        <f>IF(COUNTIF(L43:L46,"&gt;=0"),ROUND(AVERAGEIF(L43:L46,"&gt;=0"),3),0)</f>
        <v>0</v>
      </c>
    </row>
    <row r="46" spans="1:15" ht="16" thickBot="1" x14ac:dyDescent="0.4">
      <c r="A46" s="117" t="str">
        <f t="shared" si="0"/>
        <v/>
      </c>
      <c r="B46" s="88" t="s">
        <v>116</v>
      </c>
      <c r="C46" s="88">
        <v>4</v>
      </c>
      <c r="D46" s="118"/>
      <c r="E46" s="119"/>
      <c r="F46" s="120"/>
      <c r="G46" s="121" t="str">
        <f>IF($G$9&lt;&gt;"",$G$9,"")</f>
        <v/>
      </c>
      <c r="H46" s="122"/>
      <c r="I46" s="122"/>
      <c r="J46" s="122"/>
      <c r="K46" s="124"/>
      <c r="L46" s="125"/>
      <c r="M46" s="102">
        <f t="shared" si="1"/>
        <v>0</v>
      </c>
      <c r="N46" s="126">
        <f>SUM(M43:M46)</f>
        <v>0</v>
      </c>
      <c r="O46" s="127">
        <f>IF(COUNTIF(L43:L46,"&gt;=0"),ROUND(AVERAGEIF(L43:L46,"&gt;=0"),3),0)</f>
        <v>0</v>
      </c>
    </row>
    <row r="47" spans="1:15" ht="16" thickBot="1" x14ac:dyDescent="0.4">
      <c r="A47" s="91" t="str">
        <f t="shared" si="0"/>
        <v/>
      </c>
      <c r="B47" s="92" t="s">
        <v>116</v>
      </c>
      <c r="C47" s="92">
        <v>1</v>
      </c>
      <c r="D47" s="93"/>
      <c r="E47" s="94"/>
      <c r="F47" s="95"/>
      <c r="G47" s="96" t="str">
        <f>IF($G$6&lt;&gt;"",$G$6,"")</f>
        <v>Grund</v>
      </c>
      <c r="H47" s="130"/>
      <c r="I47" s="130"/>
      <c r="J47" s="130"/>
      <c r="K47" s="100"/>
      <c r="L47" s="131">
        <f>IF(COUNTBLANK(H47:J47)=0,AVERAGE(H47:J47),-0.000001)</f>
        <v>-9.9999999999999995E-7</v>
      </c>
      <c r="M47" s="102">
        <f t="shared" si="1"/>
        <v>0</v>
      </c>
      <c r="N47" s="102">
        <f>SUM(M47:M50)</f>
        <v>0</v>
      </c>
      <c r="O47" s="103">
        <f>IF(COUNTIF(L47:L50,"&gt;=0"),ROUND(AVERAGEIF(L47:L50,"&gt;=0"),3),0)</f>
        <v>0</v>
      </c>
    </row>
    <row r="48" spans="1:15" ht="16" thickBot="1" x14ac:dyDescent="0.4">
      <c r="A48" s="104" t="str">
        <f t="shared" si="0"/>
        <v/>
      </c>
      <c r="B48" s="47" t="s">
        <v>116</v>
      </c>
      <c r="C48" s="47">
        <v>2</v>
      </c>
      <c r="D48" s="105"/>
      <c r="E48" s="106"/>
      <c r="F48" s="107"/>
      <c r="G48" s="132" t="str">
        <f>IF($G$7&lt;&gt;"",$G$7,"")</f>
        <v>Kür</v>
      </c>
      <c r="H48" s="133"/>
      <c r="I48" s="133"/>
      <c r="J48" s="133"/>
      <c r="K48" s="98"/>
      <c r="L48" s="131">
        <f>IF(COUNTBLANK(H48:J48)=0,AVERAGE(H48:J48),-0.000001)</f>
        <v>-9.9999999999999995E-7</v>
      </c>
      <c r="M48" s="102">
        <f t="shared" si="1"/>
        <v>0</v>
      </c>
      <c r="N48" s="110">
        <f>SUM(M47:M50)</f>
        <v>0</v>
      </c>
      <c r="O48" s="111">
        <f>IF(COUNTIF(L47:L50,"&gt;=0"),ROUND(AVERAGEIF(L47:L50,"&gt;=0"),3),0)</f>
        <v>0</v>
      </c>
    </row>
    <row r="49" spans="1:15" ht="16" thickBot="1" x14ac:dyDescent="0.4">
      <c r="A49" s="112" t="str">
        <f t="shared" si="0"/>
        <v/>
      </c>
      <c r="B49" s="47" t="s">
        <v>116</v>
      </c>
      <c r="C49" s="47">
        <v>3</v>
      </c>
      <c r="D49" s="48"/>
      <c r="E49" s="106"/>
      <c r="F49" s="46"/>
      <c r="G49" s="108" t="str">
        <f>IF($G$8&lt;&gt;"",$G$8,"")</f>
        <v/>
      </c>
      <c r="H49" s="113"/>
      <c r="I49" s="113"/>
      <c r="J49" s="113"/>
      <c r="K49" s="115"/>
      <c r="L49" s="135"/>
      <c r="M49" s="102">
        <f t="shared" si="1"/>
        <v>0</v>
      </c>
      <c r="N49" s="110">
        <f>SUM(M47:M50)</f>
        <v>0</v>
      </c>
      <c r="O49" s="116">
        <f>IF(COUNTIF(L47:L50,"&gt;=0"),ROUND(AVERAGEIF(L47:L50,"&gt;=0"),3),0)</f>
        <v>0</v>
      </c>
    </row>
    <row r="50" spans="1:15" ht="16" thickBot="1" x14ac:dyDescent="0.4">
      <c r="A50" s="117" t="str">
        <f t="shared" si="0"/>
        <v/>
      </c>
      <c r="B50" s="88" t="s">
        <v>116</v>
      </c>
      <c r="C50" s="88">
        <v>4</v>
      </c>
      <c r="D50" s="118"/>
      <c r="E50" s="119"/>
      <c r="F50" s="120"/>
      <c r="G50" s="121" t="str">
        <f>IF($G$9&lt;&gt;"",$G$9,"")</f>
        <v/>
      </c>
      <c r="H50" s="122"/>
      <c r="I50" s="122"/>
      <c r="J50" s="122"/>
      <c r="K50" s="124"/>
      <c r="L50" s="125"/>
      <c r="M50" s="102">
        <f t="shared" si="1"/>
        <v>0</v>
      </c>
      <c r="N50" s="126">
        <f>SUM(M47:M50)</f>
        <v>0</v>
      </c>
      <c r="O50" s="127">
        <f>IF(COUNTIF(L47:L50,"&gt;=0"),ROUND(AVERAGEIF(L47:L50,"&gt;=0"),3),0)</f>
        <v>0</v>
      </c>
    </row>
    <row r="51" spans="1:15" ht="16" thickBot="1" x14ac:dyDescent="0.4">
      <c r="A51" s="91" t="str">
        <f t="shared" si="0"/>
        <v/>
      </c>
      <c r="B51" s="92" t="s">
        <v>116</v>
      </c>
      <c r="C51" s="92">
        <v>1</v>
      </c>
      <c r="D51" s="93"/>
      <c r="E51" s="94"/>
      <c r="F51" s="95"/>
      <c r="G51" s="96" t="str">
        <f>IF($G$6&lt;&gt;"",$G$6,"")</f>
        <v>Grund</v>
      </c>
      <c r="H51" s="130"/>
      <c r="I51" s="130"/>
      <c r="J51" s="130"/>
      <c r="K51" s="100"/>
      <c r="L51" s="131">
        <f>IF(COUNTBLANK(H51:J51)=0,AVERAGE(H51:J51),-0.000001)</f>
        <v>-9.9999999999999995E-7</v>
      </c>
      <c r="M51" s="102">
        <f t="shared" si="1"/>
        <v>0</v>
      </c>
      <c r="N51" s="102">
        <f>SUM(M51:M54)</f>
        <v>0</v>
      </c>
      <c r="O51" s="103">
        <f>IF(COUNTIF(L51:L54,"&gt;=0"),ROUND(AVERAGEIF(L51:L54,"&gt;=0"),3),0)</f>
        <v>0</v>
      </c>
    </row>
    <row r="52" spans="1:15" ht="16" thickBot="1" x14ac:dyDescent="0.4">
      <c r="A52" s="104" t="str">
        <f t="shared" si="0"/>
        <v/>
      </c>
      <c r="B52" s="47" t="s">
        <v>116</v>
      </c>
      <c r="C52" s="47">
        <v>2</v>
      </c>
      <c r="D52" s="105"/>
      <c r="E52" s="106"/>
      <c r="F52" s="107"/>
      <c r="G52" s="132" t="str">
        <f>IF($G$7&lt;&gt;"",$G$7,"")</f>
        <v>Kür</v>
      </c>
      <c r="H52" s="133"/>
      <c r="I52" s="133"/>
      <c r="J52" s="133"/>
      <c r="K52" s="98"/>
      <c r="L52" s="131">
        <f>IF(COUNTBLANK(H52:J52)=0,AVERAGE(H52:J52),-0.000001)</f>
        <v>-9.9999999999999995E-7</v>
      </c>
      <c r="M52" s="102">
        <f t="shared" si="1"/>
        <v>0</v>
      </c>
      <c r="N52" s="110">
        <f>SUM(M51:M54)</f>
        <v>0</v>
      </c>
      <c r="O52" s="111">
        <f>IF(COUNTIF(L51:L54,"&gt;=0"),ROUND(AVERAGEIF(L51:L54,"&gt;=0"),3),0)</f>
        <v>0</v>
      </c>
    </row>
    <row r="53" spans="1:15" ht="16" thickBot="1" x14ac:dyDescent="0.4">
      <c r="A53" s="112" t="str">
        <f t="shared" si="0"/>
        <v/>
      </c>
      <c r="B53" s="47" t="s">
        <v>116</v>
      </c>
      <c r="C53" s="47">
        <v>3</v>
      </c>
      <c r="D53" s="48"/>
      <c r="E53" s="106"/>
      <c r="F53" s="46"/>
      <c r="G53" s="108" t="str">
        <f>IF($G$8&lt;&gt;"",$G$8,"")</f>
        <v/>
      </c>
      <c r="H53" s="113"/>
      <c r="I53" s="113"/>
      <c r="J53" s="113"/>
      <c r="K53" s="115"/>
      <c r="L53" s="135"/>
      <c r="M53" s="102">
        <f t="shared" si="1"/>
        <v>0</v>
      </c>
      <c r="N53" s="110">
        <f>SUM(M51:M54)</f>
        <v>0</v>
      </c>
      <c r="O53" s="116">
        <f>IF(COUNTIF(L51:L54,"&gt;=0"),ROUND(AVERAGEIF(L51:L54,"&gt;=0"),3),0)</f>
        <v>0</v>
      </c>
    </row>
    <row r="54" spans="1:15" ht="16" thickBot="1" x14ac:dyDescent="0.4">
      <c r="A54" s="117" t="str">
        <f t="shared" si="0"/>
        <v/>
      </c>
      <c r="B54" s="88" t="s">
        <v>116</v>
      </c>
      <c r="C54" s="88">
        <v>4</v>
      </c>
      <c r="D54" s="118"/>
      <c r="E54" s="119"/>
      <c r="F54" s="120"/>
      <c r="G54" s="121" t="str">
        <f>IF($G$9&lt;&gt;"",$G$9,"")</f>
        <v/>
      </c>
      <c r="H54" s="122"/>
      <c r="I54" s="122"/>
      <c r="J54" s="122"/>
      <c r="K54" s="124"/>
      <c r="L54" s="125"/>
      <c r="M54" s="102">
        <f t="shared" si="1"/>
        <v>0</v>
      </c>
      <c r="N54" s="126">
        <f>SUM(M51:M54)</f>
        <v>0</v>
      </c>
      <c r="O54" s="127">
        <f>IF(COUNTIF(L51:L54,"&gt;=0"),ROUND(AVERAGEIF(L51:L54,"&gt;=0"),3),0)</f>
        <v>0</v>
      </c>
    </row>
    <row r="55" spans="1:15" ht="16" thickBot="1" x14ac:dyDescent="0.4">
      <c r="A55" s="91" t="str">
        <f t="shared" si="0"/>
        <v/>
      </c>
      <c r="B55" s="92" t="s">
        <v>116</v>
      </c>
      <c r="C55" s="92">
        <v>1</v>
      </c>
      <c r="D55" s="93"/>
      <c r="E55" s="94"/>
      <c r="F55" s="95"/>
      <c r="G55" s="96" t="str">
        <f>IF($G$6&lt;&gt;"",$G$6,"")</f>
        <v>Grund</v>
      </c>
      <c r="H55" s="130"/>
      <c r="I55" s="130"/>
      <c r="J55" s="130"/>
      <c r="K55" s="100"/>
      <c r="L55" s="131">
        <f>IF(COUNTBLANK(H55:J55)=0,AVERAGE(H55:J55),-0.000001)</f>
        <v>-9.9999999999999995E-7</v>
      </c>
      <c r="M55" s="102">
        <f t="shared" si="1"/>
        <v>0</v>
      </c>
      <c r="N55" s="102">
        <f>SUM(M55:M58)</f>
        <v>0</v>
      </c>
      <c r="O55" s="103">
        <f>IF(COUNTIF(L55:L58,"&gt;=0"),ROUND(AVERAGEIF(L55:L58,"&gt;=0"),3),0)</f>
        <v>0</v>
      </c>
    </row>
    <row r="56" spans="1:15" ht="16" thickBot="1" x14ac:dyDescent="0.4">
      <c r="A56" s="104" t="str">
        <f t="shared" si="0"/>
        <v/>
      </c>
      <c r="B56" s="47" t="s">
        <v>116</v>
      </c>
      <c r="C56" s="47">
        <v>2</v>
      </c>
      <c r="D56" s="105"/>
      <c r="E56" s="106"/>
      <c r="F56" s="107"/>
      <c r="G56" s="132" t="str">
        <f>IF($G$7&lt;&gt;"",$G$7,"")</f>
        <v>Kür</v>
      </c>
      <c r="H56" s="133"/>
      <c r="I56" s="133"/>
      <c r="J56" s="133"/>
      <c r="K56" s="98"/>
      <c r="L56" s="131">
        <f>IF(COUNTBLANK(H56:J56)=0,AVERAGE(H56:J56),-0.000001)</f>
        <v>-9.9999999999999995E-7</v>
      </c>
      <c r="M56" s="102">
        <f t="shared" si="1"/>
        <v>0</v>
      </c>
      <c r="N56" s="110">
        <f>SUM(M55:M58)</f>
        <v>0</v>
      </c>
      <c r="O56" s="111">
        <f>IF(COUNTIF(L55:L58,"&gt;=0"),ROUND(AVERAGEIF(L55:L58,"&gt;=0"),3),0)</f>
        <v>0</v>
      </c>
    </row>
    <row r="57" spans="1:15" ht="16" thickBot="1" x14ac:dyDescent="0.4">
      <c r="A57" s="112" t="str">
        <f t="shared" si="0"/>
        <v/>
      </c>
      <c r="B57" s="47" t="s">
        <v>116</v>
      </c>
      <c r="C57" s="47">
        <v>3</v>
      </c>
      <c r="D57" s="48"/>
      <c r="E57" s="106"/>
      <c r="F57" s="46"/>
      <c r="G57" s="108" t="str">
        <f>IF($G$8&lt;&gt;"",$G$8,"")</f>
        <v/>
      </c>
      <c r="H57" s="113"/>
      <c r="I57" s="113"/>
      <c r="J57" s="113"/>
      <c r="K57" s="115"/>
      <c r="L57" s="135"/>
      <c r="M57" s="102">
        <f t="shared" si="1"/>
        <v>0</v>
      </c>
      <c r="N57" s="110">
        <f>SUM(M55:M58)</f>
        <v>0</v>
      </c>
      <c r="O57" s="116">
        <f>IF(COUNTIF(L55:L58,"&gt;=0"),ROUND(AVERAGEIF(L55:L58,"&gt;=0"),3),0)</f>
        <v>0</v>
      </c>
    </row>
    <row r="58" spans="1:15" ht="16" thickBot="1" x14ac:dyDescent="0.4">
      <c r="A58" s="117" t="str">
        <f t="shared" si="0"/>
        <v/>
      </c>
      <c r="B58" s="88" t="s">
        <v>116</v>
      </c>
      <c r="C58" s="88">
        <v>4</v>
      </c>
      <c r="D58" s="118"/>
      <c r="E58" s="119"/>
      <c r="F58" s="120"/>
      <c r="G58" s="121" t="str">
        <f>IF($G$9&lt;&gt;"",$G$9,"")</f>
        <v/>
      </c>
      <c r="H58" s="122"/>
      <c r="I58" s="122"/>
      <c r="J58" s="122"/>
      <c r="K58" s="124"/>
      <c r="L58" s="125"/>
      <c r="M58" s="102">
        <f t="shared" si="1"/>
        <v>0</v>
      </c>
      <c r="N58" s="126">
        <f>SUM(M55:M58)</f>
        <v>0</v>
      </c>
      <c r="O58" s="127">
        <f>IF(COUNTIF(L55:L58,"&gt;=0"),ROUND(AVERAGEIF(L55:L58,"&gt;=0"),3),0)</f>
        <v>0</v>
      </c>
    </row>
    <row r="59" spans="1:15" ht="16" thickBot="1" x14ac:dyDescent="0.4">
      <c r="A59" s="91" t="str">
        <f t="shared" si="0"/>
        <v/>
      </c>
      <c r="B59" s="92" t="s">
        <v>116</v>
      </c>
      <c r="C59" s="92">
        <v>1</v>
      </c>
      <c r="D59" s="93"/>
      <c r="E59" s="94"/>
      <c r="F59" s="95"/>
      <c r="G59" s="96" t="str">
        <f>IF($G$6&lt;&gt;"",$G$6,"")</f>
        <v>Grund</v>
      </c>
      <c r="H59" s="130"/>
      <c r="I59" s="130"/>
      <c r="J59" s="130"/>
      <c r="K59" s="100"/>
      <c r="L59" s="131">
        <f>IF(COUNTBLANK(H59:J59)=0,AVERAGE(H59:J59),-0.000001)</f>
        <v>-9.9999999999999995E-7</v>
      </c>
      <c r="M59" s="102">
        <f t="shared" si="1"/>
        <v>0</v>
      </c>
      <c r="N59" s="102">
        <f>SUM(M59:M62)</f>
        <v>0</v>
      </c>
      <c r="O59" s="103">
        <f>IF(COUNTIF(L59:L62,"&gt;=0"),ROUND(AVERAGEIF(L59:L62,"&gt;=0"),3),0)</f>
        <v>0</v>
      </c>
    </row>
    <row r="60" spans="1:15" ht="16" thickBot="1" x14ac:dyDescent="0.4">
      <c r="A60" s="104" t="str">
        <f t="shared" si="0"/>
        <v/>
      </c>
      <c r="B60" s="47" t="s">
        <v>116</v>
      </c>
      <c r="C60" s="47">
        <v>2</v>
      </c>
      <c r="D60" s="105"/>
      <c r="E60" s="106"/>
      <c r="F60" s="107"/>
      <c r="G60" s="132" t="str">
        <f>IF($G$7&lt;&gt;"",$G$7,"")</f>
        <v>Kür</v>
      </c>
      <c r="H60" s="133"/>
      <c r="I60" s="133"/>
      <c r="J60" s="133"/>
      <c r="K60" s="98"/>
      <c r="L60" s="131">
        <f>IF(COUNTBLANK(H60:J60)=0,AVERAGE(H60:J60),-0.000001)</f>
        <v>-9.9999999999999995E-7</v>
      </c>
      <c r="M60" s="102">
        <f t="shared" si="1"/>
        <v>0</v>
      </c>
      <c r="N60" s="110">
        <f>SUM(M59:M62)</f>
        <v>0</v>
      </c>
      <c r="O60" s="111">
        <f>IF(COUNTIF(L59:L62,"&gt;=0"),ROUND(AVERAGEIF(L59:L62,"&gt;=0"),3),0)</f>
        <v>0</v>
      </c>
    </row>
    <row r="61" spans="1:15" ht="16" thickBot="1" x14ac:dyDescent="0.4">
      <c r="A61" s="112" t="str">
        <f t="shared" si="0"/>
        <v/>
      </c>
      <c r="B61" s="47" t="s">
        <v>116</v>
      </c>
      <c r="C61" s="47">
        <v>3</v>
      </c>
      <c r="D61" s="48"/>
      <c r="E61" s="106"/>
      <c r="F61" s="46"/>
      <c r="G61" s="108" t="str">
        <f>IF($G$8&lt;&gt;"",$G$8,"")</f>
        <v/>
      </c>
      <c r="H61" s="113"/>
      <c r="I61" s="113"/>
      <c r="J61" s="113"/>
      <c r="K61" s="115"/>
      <c r="L61" s="135"/>
      <c r="M61" s="102">
        <f t="shared" si="1"/>
        <v>0</v>
      </c>
      <c r="N61" s="110">
        <f>SUM(M59:M62)</f>
        <v>0</v>
      </c>
      <c r="O61" s="116">
        <f>IF(COUNTIF(L59:L62,"&gt;=0"),ROUND(AVERAGEIF(L59:L62,"&gt;=0"),3),0)</f>
        <v>0</v>
      </c>
    </row>
    <row r="62" spans="1:15" ht="16" thickBot="1" x14ac:dyDescent="0.4">
      <c r="A62" s="117" t="str">
        <f t="shared" si="0"/>
        <v/>
      </c>
      <c r="B62" s="88" t="s">
        <v>116</v>
      </c>
      <c r="C62" s="88">
        <v>4</v>
      </c>
      <c r="D62" s="118"/>
      <c r="E62" s="119"/>
      <c r="F62" s="120"/>
      <c r="G62" s="121" t="str">
        <f>IF($G$9&lt;&gt;"",$G$9,"")</f>
        <v/>
      </c>
      <c r="H62" s="122"/>
      <c r="I62" s="122"/>
      <c r="J62" s="122"/>
      <c r="K62" s="124"/>
      <c r="L62" s="125"/>
      <c r="M62" s="102">
        <f t="shared" si="1"/>
        <v>0</v>
      </c>
      <c r="N62" s="126">
        <f>SUM(M59:M62)</f>
        <v>0</v>
      </c>
      <c r="O62" s="127">
        <f>IF(COUNTIF(L59:L62,"&gt;=0"),ROUND(AVERAGEIF(L59:L62,"&gt;=0"),3),0)</f>
        <v>0</v>
      </c>
    </row>
    <row r="63" spans="1:15" ht="16" thickBot="1" x14ac:dyDescent="0.4">
      <c r="A63" s="91" t="str">
        <f t="shared" si="0"/>
        <v/>
      </c>
      <c r="B63" s="92" t="s">
        <v>116</v>
      </c>
      <c r="C63" s="92">
        <v>1</v>
      </c>
      <c r="D63" s="93"/>
      <c r="E63" s="94"/>
      <c r="F63" s="95"/>
      <c r="G63" s="96" t="str">
        <f>IF($G$6&lt;&gt;"",$G$6,"")</f>
        <v>Grund</v>
      </c>
      <c r="H63" s="130"/>
      <c r="I63" s="130"/>
      <c r="J63" s="130"/>
      <c r="K63" s="100"/>
      <c r="L63" s="131">
        <f>IF(COUNTBLANK(H63:J63)=0,AVERAGE(H63:J63),-0.000001)</f>
        <v>-9.9999999999999995E-7</v>
      </c>
      <c r="M63" s="102">
        <f t="shared" si="1"/>
        <v>0</v>
      </c>
      <c r="N63" s="102">
        <f>SUM(M63:M66)</f>
        <v>0</v>
      </c>
      <c r="O63" s="103">
        <f>IF(COUNTIF(L63:L66,"&gt;=0"),ROUND(AVERAGEIF(L63:L66,"&gt;=0"),3),0)</f>
        <v>0</v>
      </c>
    </row>
    <row r="64" spans="1:15" ht="16" thickBot="1" x14ac:dyDescent="0.4">
      <c r="A64" s="104" t="str">
        <f t="shared" si="0"/>
        <v/>
      </c>
      <c r="B64" s="47" t="s">
        <v>116</v>
      </c>
      <c r="C64" s="47">
        <v>2</v>
      </c>
      <c r="D64" s="105"/>
      <c r="E64" s="106"/>
      <c r="F64" s="107"/>
      <c r="G64" s="132" t="str">
        <f>IF($G$7&lt;&gt;"",$G$7,"")</f>
        <v>Kür</v>
      </c>
      <c r="H64" s="133"/>
      <c r="I64" s="133"/>
      <c r="J64" s="133"/>
      <c r="K64" s="98"/>
      <c r="L64" s="131">
        <f>IF(COUNTBLANK(H64:J64)=0,AVERAGE(H64:J64),-0.000001)</f>
        <v>-9.9999999999999995E-7</v>
      </c>
      <c r="M64" s="102">
        <f t="shared" si="1"/>
        <v>0</v>
      </c>
      <c r="N64" s="110">
        <f>SUM(M63:M66)</f>
        <v>0</v>
      </c>
      <c r="O64" s="111">
        <f>IF(COUNTIF(L63:L66,"&gt;=0"),ROUND(AVERAGEIF(L63:L66,"&gt;=0"),3),0)</f>
        <v>0</v>
      </c>
    </row>
    <row r="65" spans="1:15" ht="16" thickBot="1" x14ac:dyDescent="0.4">
      <c r="A65" s="112" t="str">
        <f t="shared" si="0"/>
        <v/>
      </c>
      <c r="B65" s="47" t="s">
        <v>116</v>
      </c>
      <c r="C65" s="47">
        <v>3</v>
      </c>
      <c r="D65" s="48"/>
      <c r="E65" s="106"/>
      <c r="F65" s="46"/>
      <c r="G65" s="108" t="str">
        <f>IF($G$8&lt;&gt;"",$G$8,"")</f>
        <v/>
      </c>
      <c r="H65" s="113"/>
      <c r="I65" s="113"/>
      <c r="J65" s="113"/>
      <c r="K65" s="115"/>
      <c r="L65" s="135"/>
      <c r="M65" s="102">
        <f t="shared" si="1"/>
        <v>0</v>
      </c>
      <c r="N65" s="110">
        <f>SUM(M63:M66)</f>
        <v>0</v>
      </c>
      <c r="O65" s="116">
        <f>IF(COUNTIF(L63:L66,"&gt;=0"),ROUND(AVERAGEIF(L63:L66,"&gt;=0"),3),0)</f>
        <v>0</v>
      </c>
    </row>
    <row r="66" spans="1:15" ht="16" thickBot="1" x14ac:dyDescent="0.4">
      <c r="A66" s="117" t="str">
        <f t="shared" si="0"/>
        <v/>
      </c>
      <c r="B66" s="88" t="s">
        <v>116</v>
      </c>
      <c r="C66" s="88">
        <v>4</v>
      </c>
      <c r="D66" s="118"/>
      <c r="E66" s="119"/>
      <c r="F66" s="120"/>
      <c r="G66" s="121" t="str">
        <f>IF($G$9&lt;&gt;"",$G$9,"")</f>
        <v/>
      </c>
      <c r="H66" s="122"/>
      <c r="I66" s="122"/>
      <c r="J66" s="122"/>
      <c r="K66" s="124"/>
      <c r="L66" s="125"/>
      <c r="M66" s="102">
        <f t="shared" si="1"/>
        <v>0</v>
      </c>
      <c r="N66" s="126">
        <f>SUM(M63:M66)</f>
        <v>0</v>
      </c>
      <c r="O66" s="127">
        <f>IF(COUNTIF(L63:L66,"&gt;=0"),ROUND(AVERAGEIF(L63:L66,"&gt;=0"),3),0)</f>
        <v>0</v>
      </c>
    </row>
    <row r="67" spans="1:15" ht="16" thickBot="1" x14ac:dyDescent="0.4">
      <c r="A67" s="91" t="str">
        <f t="shared" si="0"/>
        <v/>
      </c>
      <c r="B67" s="92" t="s">
        <v>116</v>
      </c>
      <c r="C67" s="92">
        <v>1</v>
      </c>
      <c r="D67" s="93"/>
      <c r="E67" s="94"/>
      <c r="F67" s="95"/>
      <c r="G67" s="96" t="str">
        <f>IF($G$6&lt;&gt;"",$G$6,"")</f>
        <v>Grund</v>
      </c>
      <c r="H67" s="130"/>
      <c r="I67" s="130"/>
      <c r="J67" s="130"/>
      <c r="K67" s="100"/>
      <c r="L67" s="131">
        <f>IF(COUNTBLANK(H67:J67)=0,AVERAGE(H67:J67),-0.000001)</f>
        <v>-9.9999999999999995E-7</v>
      </c>
      <c r="M67" s="102">
        <f t="shared" si="1"/>
        <v>0</v>
      </c>
      <c r="N67" s="102">
        <f>SUM(M67:M70)</f>
        <v>0</v>
      </c>
      <c r="O67" s="103">
        <f>IF(COUNTIF(L67:L70,"&gt;=0"),ROUND(AVERAGEIF(L67:L70,"&gt;=0"),3),0)</f>
        <v>0</v>
      </c>
    </row>
    <row r="68" spans="1:15" ht="16" thickBot="1" x14ac:dyDescent="0.4">
      <c r="A68" s="104" t="str">
        <f t="shared" si="0"/>
        <v/>
      </c>
      <c r="B68" s="47" t="s">
        <v>116</v>
      </c>
      <c r="C68" s="47">
        <v>2</v>
      </c>
      <c r="D68" s="105"/>
      <c r="E68" s="106"/>
      <c r="F68" s="107"/>
      <c r="G68" s="132" t="str">
        <f>IF($G$7&lt;&gt;"",$G$7,"")</f>
        <v>Kür</v>
      </c>
      <c r="H68" s="133"/>
      <c r="I68" s="133"/>
      <c r="J68" s="133"/>
      <c r="K68" s="98"/>
      <c r="L68" s="131">
        <f>IF(COUNTBLANK(H68:J68)=0,AVERAGE(H68:J68),-0.000001)</f>
        <v>-9.9999999999999995E-7</v>
      </c>
      <c r="M68" s="102">
        <f t="shared" si="1"/>
        <v>0</v>
      </c>
      <c r="N68" s="110">
        <f>SUM(M67:M70)</f>
        <v>0</v>
      </c>
      <c r="O68" s="111">
        <f>IF(COUNTIF(L67:L70,"&gt;=0"),ROUND(AVERAGEIF(L67:L70,"&gt;=0"),3),0)</f>
        <v>0</v>
      </c>
    </row>
    <row r="69" spans="1:15" ht="16" thickBot="1" x14ac:dyDescent="0.4">
      <c r="A69" s="112" t="str">
        <f t="shared" si="0"/>
        <v/>
      </c>
      <c r="B69" s="47" t="s">
        <v>116</v>
      </c>
      <c r="C69" s="47">
        <v>3</v>
      </c>
      <c r="D69" s="48"/>
      <c r="E69" s="106"/>
      <c r="F69" s="46"/>
      <c r="G69" s="108" t="str">
        <f>IF($G$8&lt;&gt;"",$G$8,"")</f>
        <v/>
      </c>
      <c r="H69" s="113"/>
      <c r="I69" s="113"/>
      <c r="J69" s="113"/>
      <c r="K69" s="115"/>
      <c r="L69" s="135"/>
      <c r="M69" s="102">
        <f t="shared" si="1"/>
        <v>0</v>
      </c>
      <c r="N69" s="110">
        <f>SUM(M67:M70)</f>
        <v>0</v>
      </c>
      <c r="O69" s="116">
        <f>IF(COUNTIF(L67:L70,"&gt;=0"),ROUND(AVERAGEIF(L67:L70,"&gt;=0"),3),0)</f>
        <v>0</v>
      </c>
    </row>
    <row r="70" spans="1:15" ht="16" thickBot="1" x14ac:dyDescent="0.4">
      <c r="A70" s="117" t="str">
        <f t="shared" si="0"/>
        <v/>
      </c>
      <c r="B70" s="88" t="s">
        <v>116</v>
      </c>
      <c r="C70" s="88">
        <v>4</v>
      </c>
      <c r="D70" s="118"/>
      <c r="E70" s="119"/>
      <c r="F70" s="120"/>
      <c r="G70" s="121" t="str">
        <f>IF($G$9&lt;&gt;"",$G$9,"")</f>
        <v/>
      </c>
      <c r="H70" s="122"/>
      <c r="I70" s="122"/>
      <c r="J70" s="122"/>
      <c r="K70" s="124"/>
      <c r="L70" s="125"/>
      <c r="M70" s="102">
        <f t="shared" si="1"/>
        <v>0</v>
      </c>
      <c r="N70" s="126">
        <f>SUM(M67:M70)</f>
        <v>0</v>
      </c>
      <c r="O70" s="127">
        <f>IF(COUNTIF(L67:L70,"&gt;=0"),ROUND(AVERAGEIF(L67:L70,"&gt;=0"),3),0)</f>
        <v>0</v>
      </c>
    </row>
  </sheetData>
  <sheetProtection algorithmName="SHA-512" hashValue="1KgecewhrlCkPRIdMrCaDEHEMLGNQtHCyIGz7eUlFiqGqmE7H9OAZhp28AjOtXr6TeZD/Zen8Uf90UC3+Ja98Q==" saltValue="guz9bjbMy2+dW1gRhx1Q4Q==" spinCount="100000" sheet="1" scenarios="1" insertRows="0" deleteRows="0"/>
  <mergeCells count="3">
    <mergeCell ref="B1:C1"/>
    <mergeCell ref="B2:C2"/>
    <mergeCell ref="B3:C3"/>
  </mergeCells>
  <conditionalFormatting sqref="H11:J70">
    <cfRule type="expression" priority="5" stopIfTrue="1">
      <formula>COUNTBLANK($G11)=1</formula>
    </cfRule>
    <cfRule type="containsBlanks" dxfId="30" priority="9">
      <formula>LEN(TRIM(H11))=0</formula>
    </cfRule>
  </conditionalFormatting>
  <conditionalFormatting sqref="K11:K12">
    <cfRule type="expression" dxfId="29" priority="87">
      <formula>COUNTBLANK(G11:G11)=0</formula>
    </cfRule>
  </conditionalFormatting>
  <conditionalFormatting sqref="K13:K14">
    <cfRule type="expression" dxfId="28" priority="91">
      <formula>COUNTBLANK($G13)=0</formula>
    </cfRule>
  </conditionalFormatting>
  <conditionalFormatting sqref="K15:K16">
    <cfRule type="expression" dxfId="27" priority="85">
      <formula>COUNTBLANK(G15:G15)=0</formula>
    </cfRule>
  </conditionalFormatting>
  <conditionalFormatting sqref="K17:K18">
    <cfRule type="expression" dxfId="26" priority="89">
      <formula>COUNTBLANK($G17)=0</formula>
    </cfRule>
  </conditionalFormatting>
  <conditionalFormatting sqref="K19:K20">
    <cfRule type="expression" dxfId="25" priority="79">
      <formula>COUNTBLANK(G19:G19)=0</formula>
    </cfRule>
  </conditionalFormatting>
  <conditionalFormatting sqref="K21:K22">
    <cfRule type="expression" dxfId="24" priority="83">
      <formula>COUNTBLANK($G21)=0</formula>
    </cfRule>
  </conditionalFormatting>
  <conditionalFormatting sqref="K23:K24">
    <cfRule type="expression" dxfId="23" priority="77">
      <formula>COUNTBLANK(G23:G23)=0</formula>
    </cfRule>
  </conditionalFormatting>
  <conditionalFormatting sqref="K25:K26">
    <cfRule type="expression" dxfId="22" priority="81">
      <formula>COUNTBLANK($G25)=0</formula>
    </cfRule>
  </conditionalFormatting>
  <conditionalFormatting sqref="K27:K28">
    <cfRule type="expression" dxfId="21" priority="71">
      <formula>COUNTBLANK(G27:G27)=0</formula>
    </cfRule>
  </conditionalFormatting>
  <conditionalFormatting sqref="K29:K30">
    <cfRule type="expression" dxfId="20" priority="75">
      <formula>COUNTBLANK($G29)=0</formula>
    </cfRule>
  </conditionalFormatting>
  <conditionalFormatting sqref="K31:K32">
    <cfRule type="expression" dxfId="19" priority="69">
      <formula>COUNTBLANK(G31:G31)=0</formula>
    </cfRule>
  </conditionalFormatting>
  <conditionalFormatting sqref="K33:K34">
    <cfRule type="expression" dxfId="18" priority="73">
      <formula>COUNTBLANK($G33)=0</formula>
    </cfRule>
  </conditionalFormatting>
  <conditionalFormatting sqref="K35:K36">
    <cfRule type="expression" dxfId="17" priority="63">
      <formula>COUNTBLANK(G35:G35)=0</formula>
    </cfRule>
  </conditionalFormatting>
  <conditionalFormatting sqref="K37:K38">
    <cfRule type="expression" dxfId="16" priority="67">
      <formula>COUNTBLANK($G37)=0</formula>
    </cfRule>
  </conditionalFormatting>
  <conditionalFormatting sqref="K39:K40">
    <cfRule type="expression" dxfId="15" priority="61">
      <formula>COUNTBLANK(G39:G39)=0</formula>
    </cfRule>
  </conditionalFormatting>
  <conditionalFormatting sqref="K41:K42">
    <cfRule type="expression" dxfId="14" priority="65">
      <formula>COUNTBLANK($G41)=0</formula>
    </cfRule>
  </conditionalFormatting>
  <conditionalFormatting sqref="K43:K44">
    <cfRule type="expression" dxfId="13" priority="55">
      <formula>COUNTBLANK(G43:G43)=0</formula>
    </cfRule>
  </conditionalFormatting>
  <conditionalFormatting sqref="K45:K46">
    <cfRule type="expression" dxfId="12" priority="59">
      <formula>COUNTBLANK($G45)=0</formula>
    </cfRule>
  </conditionalFormatting>
  <conditionalFormatting sqref="K47:K48">
    <cfRule type="expression" dxfId="11" priority="53">
      <formula>COUNTBLANK(G47:G47)=0</formula>
    </cfRule>
  </conditionalFormatting>
  <conditionalFormatting sqref="K49:K50">
    <cfRule type="expression" dxfId="10" priority="57">
      <formula>COUNTBLANK($G49)=0</formula>
    </cfRule>
  </conditionalFormatting>
  <conditionalFormatting sqref="K51:K52">
    <cfRule type="expression" dxfId="9" priority="49">
      <formula>COUNTBLANK(G51:G51)=0</formula>
    </cfRule>
  </conditionalFormatting>
  <conditionalFormatting sqref="K53:K54">
    <cfRule type="expression" dxfId="8" priority="51">
      <formula>COUNTBLANK($G53)=0</formula>
    </cfRule>
  </conditionalFormatting>
  <conditionalFormatting sqref="K55:K56">
    <cfRule type="expression" dxfId="7" priority="19">
      <formula>COUNTBLANK(G55:G55)=0</formula>
    </cfRule>
  </conditionalFormatting>
  <conditionalFormatting sqref="K57:K58">
    <cfRule type="expression" dxfId="6" priority="23">
      <formula>COUNTBLANK($G57)=0</formula>
    </cfRule>
  </conditionalFormatting>
  <conditionalFormatting sqref="K59:K60">
    <cfRule type="expression" dxfId="5" priority="17">
      <formula>COUNTBLANK(G59:G59)=0</formula>
    </cfRule>
  </conditionalFormatting>
  <conditionalFormatting sqref="K61:K62">
    <cfRule type="expression" dxfId="4" priority="21">
      <formula>COUNTBLANK($G61)=0</formula>
    </cfRule>
  </conditionalFormatting>
  <conditionalFormatting sqref="K63:K64">
    <cfRule type="expression" dxfId="3" priority="13">
      <formula>COUNTBLANK(G63:G63)=0</formula>
    </cfRule>
  </conditionalFormatting>
  <conditionalFormatting sqref="K65:K66">
    <cfRule type="expression" dxfId="2" priority="15">
      <formula>COUNTBLANK($G65)=0</formula>
    </cfRule>
  </conditionalFormatting>
  <conditionalFormatting sqref="K67:K68">
    <cfRule type="expression" dxfId="1" priority="1">
      <formula>COUNTBLANK(G67:G67)=0</formula>
    </cfRule>
  </conditionalFormatting>
  <conditionalFormatting sqref="K69:K70">
    <cfRule type="expression" dxfId="0" priority="3">
      <formula>COUNTBLANK($G69)=0</formula>
    </cfRule>
  </conditionalFormatting>
  <dataValidations disablePrompts="1" count="2">
    <dataValidation type="decimal" allowBlank="1" showInputMessage="1" showErrorMessage="1" sqref="O60:O62 O40:O42 O44:O46 O52:O54 O12:O14 O16:O18 O48:O50 O20:O22 O24:O26 O28:O30 O32:O34 O36:O38 O56:O58 O64:O66 O68:O70" xr:uid="{00000000-0002-0000-0500-000000000000}">
      <formula1>0</formula1>
      <formula2>10</formula2>
    </dataValidation>
    <dataValidation type="decimal" allowBlank="1" showInputMessage="1" showErrorMessage="1" errorTitle="Illegal input value" error="Please enter a value between 0 and 10" sqref="H11:N70" xr:uid="{00000000-0002-0000-0500-000001000000}">
      <formula1>-0.000001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&amp;C&amp;"-,Fet"&amp;22Skrittklass lag&amp;RVer.2019-06-01</oddHeader>
    <oddFooter xml:space="preserve">&amp;LGrund och Kür
A: 
B: 
C: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FEDA49CB291D489F1083EDB86B2F77" ma:contentTypeVersion="16" ma:contentTypeDescription="Skapa ett nytt dokument." ma:contentTypeScope="" ma:versionID="e333381aa9348864e46bf62a32c6b94d">
  <xsd:schema xmlns:xsd="http://www.w3.org/2001/XMLSchema" xmlns:xs="http://www.w3.org/2001/XMLSchema" xmlns:p="http://schemas.microsoft.com/office/2006/metadata/properties" xmlns:ns2="014fd0e6-2120-421f-b6fb-435d6a0bfec9" xmlns:ns3="bc9ab98f-48ae-4971-bc19-22aefe9aa69d" targetNamespace="http://schemas.microsoft.com/office/2006/metadata/properties" ma:root="true" ma:fieldsID="75478a4a7e91b00f645f4bdaa5c1d656" ns2:_="" ns3:_="">
    <xsd:import namespace="014fd0e6-2120-421f-b6fb-435d6a0bfec9"/>
    <xsd:import namespace="bc9ab98f-48ae-4971-bc19-22aefe9aa6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fd0e6-2120-421f-b6fb-435d6a0bfe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58bc7034-fe99-4aa3-a931-4c13d0bb7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ab98f-48ae-4971-bc19-22aefe9aa69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9071db4-1a6a-4b6b-a0d6-ad2ebce0a440}" ma:internalName="TaxCatchAll" ma:showField="CatchAllData" ma:web="bc9ab98f-48ae-4971-bc19-22aefe9aa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4fd0e6-2120-421f-b6fb-435d6a0bfec9">
      <Terms xmlns="http://schemas.microsoft.com/office/infopath/2007/PartnerControls"/>
    </lcf76f155ced4ddcb4097134ff3c332f>
    <TaxCatchAll xmlns="bc9ab98f-48ae-4971-bc19-22aefe9aa69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9D2BE6-9DD7-45A7-8923-B6A1A7AA3A5C}"/>
</file>

<file path=customXml/itemProps2.xml><?xml version="1.0" encoding="utf-8"?>
<ds:datastoreItem xmlns:ds="http://schemas.openxmlformats.org/officeDocument/2006/customXml" ds:itemID="{340BED00-08A4-4A18-8D1B-3296D53723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631F06-B20D-41D6-A33A-45F4BBD9F3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20</vt:i4>
      </vt:variant>
    </vt:vector>
  </HeadingPairs>
  <TitlesOfParts>
    <vt:vector size="26" baseType="lpstr">
      <vt:lpstr>Information</vt:lpstr>
      <vt:lpstr>Skritt lag grund</vt:lpstr>
      <vt:lpstr>Skritt lagkür typ 2</vt:lpstr>
      <vt:lpstr>1 domare lag skrittklass</vt:lpstr>
      <vt:lpstr>2 domare lag skrittklass</vt:lpstr>
      <vt:lpstr>3 domare lag skrittklass</vt:lpstr>
      <vt:lpstr>'Skritt lag grund'!bord</vt:lpstr>
      <vt:lpstr>'Skritt lagkür typ 2'!bord</vt:lpstr>
      <vt:lpstr>'Skritt lag grund'!datum</vt:lpstr>
      <vt:lpstr>'Skritt lagkür typ 2'!datum</vt:lpstr>
      <vt:lpstr>'Skritt lag grund'!domare</vt:lpstr>
      <vt:lpstr>'Skritt lagkür typ 2'!domare</vt:lpstr>
      <vt:lpstr>'Skritt lag grund'!firstvaulter</vt:lpstr>
      <vt:lpstr>'Skritt lagkür typ 2'!firstvaulter</vt:lpstr>
      <vt:lpstr>'Skritt lag grund'!Hästpoäng</vt:lpstr>
      <vt:lpstr>'Skritt lagkür typ 2'!Hästpoäng</vt:lpstr>
      <vt:lpstr>'Skritt lag grund'!id</vt:lpstr>
      <vt:lpstr>'Skritt lagkür typ 2'!id</vt:lpstr>
      <vt:lpstr>'Skritt lag grund'!klass</vt:lpstr>
      <vt:lpstr>'Skritt lagkür typ 2'!klass</vt:lpstr>
      <vt:lpstr>'Skritt lag grund'!moment</vt:lpstr>
      <vt:lpstr>'Skritt lagkür typ 2'!moment</vt:lpstr>
      <vt:lpstr>'Skritt lag grund'!result</vt:lpstr>
      <vt:lpstr>'Skritt lagkür typ 2'!result</vt:lpstr>
      <vt:lpstr>'Skritt lag grund'!Utskriftsområde</vt:lpstr>
      <vt:lpstr>'Skritt lagkür typ 2'!Utskriftsområde</vt:lpstr>
    </vt:vector>
  </TitlesOfParts>
  <Company>Citygymnasiet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</dc:creator>
  <cp:lastModifiedBy>Katarina Bäcklund Stålenheim</cp:lastModifiedBy>
  <cp:lastPrinted>2018-04-16T17:24:40Z</cp:lastPrinted>
  <dcterms:created xsi:type="dcterms:W3CDTF">2014-09-06T17:34:17Z</dcterms:created>
  <dcterms:modified xsi:type="dcterms:W3CDTF">2024-01-28T16:49:11Z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0x0101005CFEDA49CB291D489F1083EDB86B2F77</vt:lpwstr>
  </property>
</Properties>
</file>